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c3f\Kcraddock\FORMS\HECO revisions 1.23.17\"/>
    </mc:Choice>
  </mc:AlternateContent>
  <bookViews>
    <workbookView xWindow="0" yWindow="0" windowWidth="24000" windowHeight="14385" firstSheet="1" activeTab="1"/>
  </bookViews>
  <sheets>
    <sheet name="Data" sheetId="8" state="hidden" r:id="rId1"/>
    <sheet name="Page1" sheetId="1" r:id="rId2"/>
    <sheet name="Page2" sheetId="2" r:id="rId3"/>
    <sheet name="Page3" sheetId="6" r:id="rId4"/>
    <sheet name="Page4" sheetId="7" r:id="rId5"/>
    <sheet name="Codes" sheetId="3" state="hidden" r:id="rId6"/>
  </sheets>
  <definedNames>
    <definedName name="FIPS">Codes!$A$2:$A$138</definedName>
    <definedName name="FP_C_Directors">Data!$B$44:$B$47</definedName>
    <definedName name="Page1" localSheetId="3">Page3!$A$1</definedName>
    <definedName name="_xlnm.Print_Area" localSheetId="1">Page1!$A$1:$AV$70</definedName>
    <definedName name="Project_Mgrs">Data!$A$56:$A$99</definedName>
    <definedName name="PROJECT_TYPE">Codes!$B$2:$B$187</definedName>
    <definedName name="QTY_UNITS">Codes!$C$2:$C$48</definedName>
    <definedName name="Team_Leaders">Data!$A$44:$A$53</definedName>
  </definedNames>
  <calcPr calcId="152511"/>
</workbook>
</file>

<file path=xl/calcChain.xml><?xml version="1.0" encoding="utf-8"?>
<calcChain xmlns="http://schemas.openxmlformats.org/spreadsheetml/2006/main">
  <c r="B2" i="7" l="1"/>
  <c r="A2" i="7"/>
  <c r="D1" i="7"/>
  <c r="I1" i="7"/>
  <c r="E2" i="6"/>
  <c r="A2" i="6"/>
  <c r="O1" i="6"/>
  <c r="AQ1" i="6"/>
  <c r="C2" i="2"/>
  <c r="A2" i="2"/>
  <c r="D1" i="2"/>
  <c r="K1" i="2"/>
  <c r="K9" i="1"/>
  <c r="B33" i="8"/>
  <c r="B32" i="8"/>
  <c r="B29" i="8"/>
  <c r="B28" i="8"/>
  <c r="B25" i="8"/>
  <c r="B24" i="8"/>
  <c r="AJ23" i="6"/>
  <c r="D49" i="2"/>
  <c r="D50" i="2"/>
  <c r="U34" i="1"/>
  <c r="U35" i="1" s="1"/>
  <c r="B20" i="8"/>
  <c r="B19" i="8"/>
  <c r="B18" i="8"/>
  <c r="B17" i="8"/>
  <c r="B16" i="8"/>
  <c r="B13" i="8"/>
  <c r="B2" i="8"/>
  <c r="B39" i="8"/>
  <c r="B38" i="8"/>
  <c r="B37" i="8"/>
  <c r="B36" i="8"/>
  <c r="U41" i="1"/>
  <c r="B12" i="8"/>
  <c r="B8" i="8"/>
  <c r="B7" i="8"/>
  <c r="B6" i="8"/>
  <c r="B5" i="8"/>
  <c r="B4" i="8"/>
  <c r="B3" i="8"/>
  <c r="U30" i="1"/>
  <c r="I6" i="1"/>
  <c r="B21" i="8" l="1"/>
</calcChain>
</file>

<file path=xl/sharedStrings.xml><?xml version="1.0" encoding="utf-8"?>
<sst xmlns="http://schemas.openxmlformats.org/spreadsheetml/2006/main" count="624" uniqueCount="599">
  <si>
    <t>Agency:</t>
  </si>
  <si>
    <t>Project:</t>
  </si>
  <si>
    <t>Sub-Project:</t>
  </si>
  <si>
    <t>Title</t>
  </si>
  <si>
    <t>Description</t>
  </si>
  <si>
    <t>Project Type:</t>
  </si>
  <si>
    <t>Code</t>
  </si>
  <si>
    <t>Amount</t>
  </si>
  <si>
    <t>New Construction</t>
  </si>
  <si>
    <t>Renovation</t>
  </si>
  <si>
    <t>Action</t>
  </si>
  <si>
    <t>Date</t>
  </si>
  <si>
    <t>Name</t>
  </si>
  <si>
    <t>FIPS Code / Location:</t>
  </si>
  <si>
    <t>Architect/Engineer Fee</t>
  </si>
  <si>
    <t>Project Inspection</t>
  </si>
  <si>
    <t>Movable Equipment &amp; Furnishings</t>
  </si>
  <si>
    <t>Other Costs (Itemize on Page 2)</t>
  </si>
  <si>
    <t>FIPS</t>
  </si>
  <si>
    <t>PROJECT_TYPE</t>
  </si>
  <si>
    <t>Special Consultants (list):</t>
  </si>
  <si>
    <t>Asbestos &amp; Lead Base Paint:</t>
  </si>
  <si>
    <t>Survey</t>
  </si>
  <si>
    <t>Independent Cost Estimate</t>
  </si>
  <si>
    <t>Subsoil Investigations:</t>
  </si>
  <si>
    <t>Soil Borings</t>
  </si>
  <si>
    <t>Geotechnical Report</t>
  </si>
  <si>
    <t>Construction Testing Services</t>
  </si>
  <si>
    <t>Concrete</t>
  </si>
  <si>
    <t>Steel</t>
  </si>
  <si>
    <t>Fireproofing</t>
  </si>
  <si>
    <t>Roofing</t>
  </si>
  <si>
    <t>Other Testing (list):</t>
  </si>
  <si>
    <t>Printing</t>
  </si>
  <si>
    <t>Advertisements</t>
  </si>
  <si>
    <t>Work By Owner (itemize):</t>
  </si>
  <si>
    <t>Signage</t>
  </si>
  <si>
    <t>Utilities:</t>
  </si>
  <si>
    <t>Relocations</t>
  </si>
  <si>
    <t>Connection Fees:</t>
  </si>
  <si>
    <t xml:space="preserve">   Sanitary Sewer</t>
  </si>
  <si>
    <t xml:space="preserve">   Storm Sewer</t>
  </si>
  <si>
    <t xml:space="preserve">   Water</t>
  </si>
  <si>
    <t>Telephone System</t>
  </si>
  <si>
    <t>Data/AV System Wiring</t>
  </si>
  <si>
    <t>Moving Expenses</t>
  </si>
  <si>
    <t>Other (list):</t>
  </si>
  <si>
    <t>Abatement Design</t>
  </si>
  <si>
    <t>OTHER COSTS</t>
  </si>
  <si>
    <t>( list other project costs below )</t>
  </si>
  <si>
    <t>REMARKS</t>
  </si>
  <si>
    <t xml:space="preserve">TOTAL OTHER COSTS </t>
  </si>
  <si>
    <t xml:space="preserve">TOTAL SCOPE </t>
  </si>
  <si>
    <t>Comments:</t>
  </si>
  <si>
    <t>Page 2</t>
  </si>
  <si>
    <r>
      <t xml:space="preserve">Agency Project Management </t>
    </r>
    <r>
      <rPr>
        <sz val="9"/>
        <rFont val="Arial"/>
        <family val="2"/>
      </rPr>
      <t>•</t>
    </r>
  </si>
  <si>
    <t>Abatement •</t>
  </si>
  <si>
    <t>Value Engineering •</t>
  </si>
  <si>
    <t>BCOM Fee •</t>
  </si>
  <si>
    <t>PROJECT</t>
  </si>
  <si>
    <t>Yes</t>
  </si>
  <si>
    <t>gross sq. ft.</t>
  </si>
  <si>
    <t>BHP</t>
  </si>
  <si>
    <t>CF</t>
  </si>
  <si>
    <t>CFM</t>
  </si>
  <si>
    <t>CY</t>
  </si>
  <si>
    <t>GPD</t>
  </si>
  <si>
    <t>GPM</t>
  </si>
  <si>
    <t>LF</t>
  </si>
  <si>
    <t>MBH</t>
  </si>
  <si>
    <t>MGPD</t>
  </si>
  <si>
    <t>PPH</t>
  </si>
  <si>
    <t>SF</t>
  </si>
  <si>
    <t>SY</t>
  </si>
  <si>
    <t>QTY_UNITS</t>
  </si>
  <si>
    <t>Acre</t>
  </si>
  <si>
    <t>Bathroom</t>
  </si>
  <si>
    <t>Bed</t>
  </si>
  <si>
    <t>Cell</t>
  </si>
  <si>
    <t>Court</t>
  </si>
  <si>
    <t>Each</t>
  </si>
  <si>
    <t>Each Elev</t>
  </si>
  <si>
    <t>Fixture</t>
  </si>
  <si>
    <t>Floor</t>
  </si>
  <si>
    <t>Gallon</t>
  </si>
  <si>
    <t>Hole</t>
  </si>
  <si>
    <t>Hp</t>
  </si>
  <si>
    <t>Klbs/Hr</t>
  </si>
  <si>
    <t>Kw</t>
  </si>
  <si>
    <t>Location</t>
  </si>
  <si>
    <t>Log</t>
  </si>
  <si>
    <t>Lot</t>
  </si>
  <si>
    <t>Mile</t>
  </si>
  <si>
    <t>Room</t>
  </si>
  <si>
    <t>Seat</t>
  </si>
  <si>
    <t>Space</t>
  </si>
  <si>
    <t>Stop</t>
  </si>
  <si>
    <t>Story</t>
  </si>
  <si>
    <t>Student</t>
  </si>
  <si>
    <t>Ton</t>
  </si>
  <si>
    <t>Ton-Hour</t>
  </si>
  <si>
    <t>Unit</t>
  </si>
  <si>
    <t>LF-Trench</t>
  </si>
  <si>
    <t>LF-Tunnel</t>
  </si>
  <si>
    <t>SF-Pavemnt</t>
  </si>
  <si>
    <t>SF-Paver</t>
  </si>
  <si>
    <t>SF-Roof</t>
  </si>
  <si>
    <t>SF-Slab</t>
  </si>
  <si>
    <t>SF-Window</t>
  </si>
  <si>
    <t>SF-Wtrprfg</t>
  </si>
  <si>
    <t>001 - Accomack Co.</t>
  </si>
  <si>
    <t>003 - Albemarle Co.</t>
  </si>
  <si>
    <t>510 - Alexandria, City Of</t>
  </si>
  <si>
    <t>005 - Alleghany Co.</t>
  </si>
  <si>
    <t>007 - Amelia Co.</t>
  </si>
  <si>
    <t>009 - Amherst Co.</t>
  </si>
  <si>
    <t>011 - Appomattox Co.</t>
  </si>
  <si>
    <t>013 - Arlington Co.</t>
  </si>
  <si>
    <t>015 - Augusta Co.</t>
  </si>
  <si>
    <t>017 - Bath Co.</t>
  </si>
  <si>
    <t>019 - Bedford Co.</t>
  </si>
  <si>
    <t>515 - Bedford, City Of</t>
  </si>
  <si>
    <t>021 - Bland Co.</t>
  </si>
  <si>
    <t>023 - Botetourt Co.</t>
  </si>
  <si>
    <t>520 - Bristol, City Of</t>
  </si>
  <si>
    <t>025 - Brunswick Co.</t>
  </si>
  <si>
    <t>027 - Buchanan Co.</t>
  </si>
  <si>
    <t>029 - Buckingham Co.</t>
  </si>
  <si>
    <t>530 - Buena Vista, City Of</t>
  </si>
  <si>
    <t>031 - Campbell Co.</t>
  </si>
  <si>
    <t>033 - Caroline Co.</t>
  </si>
  <si>
    <t>035 - Carroll Co.</t>
  </si>
  <si>
    <t>036 - Charles City Co.</t>
  </si>
  <si>
    <t>037 - Charlotte Co.</t>
  </si>
  <si>
    <t>540 - Charlottesville, City Of</t>
  </si>
  <si>
    <t>550 - Chesapeake, City Of</t>
  </si>
  <si>
    <t>041 - Chesterfield Co.</t>
  </si>
  <si>
    <t>043 - Clarke Co.</t>
  </si>
  <si>
    <t>560 - Clifton Forge, City Of</t>
  </si>
  <si>
    <t>570 - Colonial Heights, City Of</t>
  </si>
  <si>
    <t>580 - Covington, City Of</t>
  </si>
  <si>
    <t>045 - Craig Co.</t>
  </si>
  <si>
    <t>047 - Culpeper Co.</t>
  </si>
  <si>
    <t>049 - Cumberland Co.</t>
  </si>
  <si>
    <t>590 - Danville, City Of</t>
  </si>
  <si>
    <t>051 - Dickenson Co.</t>
  </si>
  <si>
    <t>053 - Dinwiddie Co.</t>
  </si>
  <si>
    <t>595 - Emporia, City Of</t>
  </si>
  <si>
    <t>057 - Essex Co.</t>
  </si>
  <si>
    <t>059 - Fairfax Co.</t>
  </si>
  <si>
    <t>600 - Fairfax, City Of</t>
  </si>
  <si>
    <t>610 - Falls Church, City Of</t>
  </si>
  <si>
    <t>061 - Fauquier Co.</t>
  </si>
  <si>
    <t>063 - Floyd Co.</t>
  </si>
  <si>
    <t>065 - Fluvanna Co.</t>
  </si>
  <si>
    <t>067 - Franklin Co.</t>
  </si>
  <si>
    <t>620 - Franklin, City Of</t>
  </si>
  <si>
    <t>069 - Frederick Co.</t>
  </si>
  <si>
    <t>630 - Fredericksburg, City Of</t>
  </si>
  <si>
    <t>640 - Galax, City Of</t>
  </si>
  <si>
    <t>071 - Giles Co.</t>
  </si>
  <si>
    <t>073 - Gloucester Co.</t>
  </si>
  <si>
    <t>075 - Goochland Co.</t>
  </si>
  <si>
    <t>077 - Grayson Co.</t>
  </si>
  <si>
    <t>079 - Greene Co.</t>
  </si>
  <si>
    <t>083 - Halifax Co.</t>
  </si>
  <si>
    <t>085 - Hanover Co.</t>
  </si>
  <si>
    <t>660 - Harrisonburg, City Of</t>
  </si>
  <si>
    <t>087 - Henrico Co.</t>
  </si>
  <si>
    <t>089 - Henry Co.</t>
  </si>
  <si>
    <t>091 - Highland Co.</t>
  </si>
  <si>
    <t>670 - Hopewell, City Of</t>
  </si>
  <si>
    <t>093 - Isle Of Wight Co.</t>
  </si>
  <si>
    <t>095 - James City Co.</t>
  </si>
  <si>
    <t>097 - King And Queen Co.</t>
  </si>
  <si>
    <t>101 - King William Co.</t>
  </si>
  <si>
    <t>103 - Lancaster Co.</t>
  </si>
  <si>
    <t>105 - Lee Co.</t>
  </si>
  <si>
    <t>678 - Lexington, City Of</t>
  </si>
  <si>
    <t>107 - Loudoun Co.</t>
  </si>
  <si>
    <t>109 - Louisa Co.</t>
  </si>
  <si>
    <t>111 - Lunenburg Co.</t>
  </si>
  <si>
    <t>680 - Lynchburg, City Of</t>
  </si>
  <si>
    <t>113 - Madison Co.</t>
  </si>
  <si>
    <t>685 - Manassas Park, City Of</t>
  </si>
  <si>
    <t>683 - Manassas, City Of</t>
  </si>
  <si>
    <t>690 - Martinsville, City Of</t>
  </si>
  <si>
    <t>115 - Mathews Co.</t>
  </si>
  <si>
    <t>117 - Mecklenburg Co.</t>
  </si>
  <si>
    <t>119 - Middlesex Co.</t>
  </si>
  <si>
    <t>121 - Montgomery Co.</t>
  </si>
  <si>
    <t>125 - Nelson Co.</t>
  </si>
  <si>
    <t>127 - New Kent Co.</t>
  </si>
  <si>
    <t>710 - Norfolk, City Of</t>
  </si>
  <si>
    <t>131 - Northampton Co.</t>
  </si>
  <si>
    <t>133 - Northumberland Co.</t>
  </si>
  <si>
    <t>720 - Norton, City Of</t>
  </si>
  <si>
    <t>137 - Orange Co.</t>
  </si>
  <si>
    <t>139 - Page Co.</t>
  </si>
  <si>
    <t>141 - Patrick Co.</t>
  </si>
  <si>
    <t>730 - Petersburg, City Of</t>
  </si>
  <si>
    <t>143 - Pittsylvania Co.</t>
  </si>
  <si>
    <t>735 - Poquoson, City Of</t>
  </si>
  <si>
    <t>740 - Portsmouth, City Of</t>
  </si>
  <si>
    <t>145 - Powhatan Co.</t>
  </si>
  <si>
    <t>147 - Prince Edward Co.</t>
  </si>
  <si>
    <t>153 - Prince William Co.</t>
  </si>
  <si>
    <t>155 - Pulaski Co.</t>
  </si>
  <si>
    <t>750 - Radford, City Of</t>
  </si>
  <si>
    <t>159 - Richmond Co.</t>
  </si>
  <si>
    <t>760 - Richmond, City Of</t>
  </si>
  <si>
    <t>161 - Roanoke Co.</t>
  </si>
  <si>
    <t>770 - Roanoke, City Of</t>
  </si>
  <si>
    <t>163 - Rockbridge Co.</t>
  </si>
  <si>
    <t>165 - Rockingham Co.</t>
  </si>
  <si>
    <t>167 - Russell Co.</t>
  </si>
  <si>
    <t>775 - Salem, City Of</t>
  </si>
  <si>
    <t>169 - Scott Co.</t>
  </si>
  <si>
    <t>171 - Shenandoah Co.</t>
  </si>
  <si>
    <t>173 - Smyth Co.</t>
  </si>
  <si>
    <t>780 - South Boston, City Of</t>
  </si>
  <si>
    <t>177 - Spotsylvania Co.</t>
  </si>
  <si>
    <t>179 - Stafford Co.</t>
  </si>
  <si>
    <t>790 - Staunton, City Of</t>
  </si>
  <si>
    <t>800 - Suffolk, City Of</t>
  </si>
  <si>
    <t>183 - Sussex Co.</t>
  </si>
  <si>
    <t>185 - Tazewell Co.</t>
  </si>
  <si>
    <t>810 - Virginia Beach, City Of</t>
  </si>
  <si>
    <t>187 - Warren Co.</t>
  </si>
  <si>
    <t>191 - Washington Co.</t>
  </si>
  <si>
    <t>820 - Waynesboro, City Of</t>
  </si>
  <si>
    <t>193 - Westmoreland Co.</t>
  </si>
  <si>
    <t>830 - Williamsburg, City Of</t>
  </si>
  <si>
    <t>840 - Winchester, City Of</t>
  </si>
  <si>
    <t>195 - Wise Co.</t>
  </si>
  <si>
    <t>197 - Wythe Co.</t>
  </si>
  <si>
    <t>199 - York Co.</t>
  </si>
  <si>
    <t>999 - Unknown Or Multiple Locations</t>
  </si>
  <si>
    <t>CO-14</t>
  </si>
  <si>
    <t>FAACS Building No.:</t>
  </si>
  <si>
    <t>DESIGN CONSULTANT &amp; CONTRACTOR</t>
  </si>
  <si>
    <t>Architect/Engineer:</t>
  </si>
  <si>
    <t>Constr'n Contractor:</t>
  </si>
  <si>
    <t>PROJECT COMPLETION REPORT</t>
  </si>
  <si>
    <t>Original Construction Contract</t>
  </si>
  <si>
    <t>Construction Change Orders</t>
  </si>
  <si>
    <t>Final Construction Contract</t>
  </si>
  <si>
    <t>TOTAL PROJECT COST</t>
  </si>
  <si>
    <t>FINAL PROJECT COST</t>
  </si>
  <si>
    <t>FINAL PROJECT  SCOPE</t>
  </si>
  <si>
    <t>KEY PROJECT DATES</t>
  </si>
  <si>
    <t>Date Project Accepted By Owner</t>
  </si>
  <si>
    <t>Gross Area</t>
  </si>
  <si>
    <t>Quantity</t>
  </si>
  <si>
    <t>Final "Other Cost" Breakdown detailed on Page 2 ?</t>
  </si>
  <si>
    <t>Checklist of Forms and Documents completed on Page 2 ?</t>
  </si>
  <si>
    <t>DOCUMENTATION CHECKLIST</t>
  </si>
  <si>
    <t>OTHER KEY QUANTITY</t>
  </si>
  <si>
    <t>Original</t>
  </si>
  <si>
    <t>CHECKLIST OF FORMS AND DOCUMENTS</t>
  </si>
  <si>
    <t>Enter the appropriate dates for the forms and documents required to</t>
  </si>
  <si>
    <t>General contractor's &amp; roofing contractor's 2 year guarantee:</t>
  </si>
  <si>
    <t>Fire Marshall's final inspection:</t>
  </si>
  <si>
    <t>Fire Marshal's written recommendation for occupancy:</t>
  </si>
  <si>
    <t>Maintenance and operating manuals accepted by Agency:</t>
  </si>
  <si>
    <t xml:space="preserve">Submitted to Agency:  </t>
  </si>
  <si>
    <t>Roofing manufacturer's standard warranty / guarantee:</t>
  </si>
  <si>
    <t>Manufacturer's certification that roofing materials</t>
  </si>
  <si>
    <t>used comply with specified ASTM standards:</t>
  </si>
  <si>
    <t>Roofing survey report:</t>
  </si>
  <si>
    <t>Roofing historical record:</t>
  </si>
  <si>
    <t>Elevator weight testing and inspection performed:</t>
  </si>
  <si>
    <t>ACCESS CARD</t>
  </si>
  <si>
    <t>ACCESSIBILITY IMPROVEMENT</t>
  </si>
  <si>
    <t>AGRICULTURAL</t>
  </si>
  <si>
    <t>AIRPORT</t>
  </si>
  <si>
    <t>AMPHITHEATER</t>
  </si>
  <si>
    <t>AREA LIGHTING</t>
  </si>
  <si>
    <t>ARENA</t>
  </si>
  <si>
    <t>ARMORY</t>
  </si>
  <si>
    <t>ASBESTOS &amp; LEAD PAINT</t>
  </si>
  <si>
    <t>ASSEMBLY</t>
  </si>
  <si>
    <t>ATHLETIC FACILITY</t>
  </si>
  <si>
    <t>AUDITORIUM</t>
  </si>
  <si>
    <t>BOAT PIER</t>
  </si>
  <si>
    <t>BOATING ACCESS</t>
  </si>
  <si>
    <t>BOILERS</t>
  </si>
  <si>
    <t>BOOKSTORE</t>
  </si>
  <si>
    <t>CABINS</t>
  </si>
  <si>
    <t>CAMPGROUND</t>
  </si>
  <si>
    <t>CEMETERY</t>
  </si>
  <si>
    <t>CENTRAL PLANT</t>
  </si>
  <si>
    <t>CHILDCARE</t>
  </si>
  <si>
    <t>CHILLER</t>
  </si>
  <si>
    <t>CLASSROOM</t>
  </si>
  <si>
    <t>CLASSROOM/K-12</t>
  </si>
  <si>
    <t>CLASSROOM/STUDIO</t>
  </si>
  <si>
    <t>CLASSROOM/ASSEMBLY</t>
  </si>
  <si>
    <t>CLASSROOM/LABORATORY</t>
  </si>
  <si>
    <t>CLASSROOM/MULTI-PURPOSE</t>
  </si>
  <si>
    <t>CLASSROOM/OFFICE</t>
  </si>
  <si>
    <t>CLEANING AND CAULKING</t>
  </si>
  <si>
    <t>COMFORT STATION</t>
  </si>
  <si>
    <t>COMMUNITY CULTURAL CENTER</t>
  </si>
  <si>
    <t>CONSTRUCTION MANAGEMENT</t>
  </si>
  <si>
    <t>CONVOCATION CENTER</t>
  </si>
  <si>
    <t>CORRECTIONAL</t>
  </si>
  <si>
    <t>COURTHOUSE</t>
  </si>
  <si>
    <t>DAM SAFETY</t>
  </si>
  <si>
    <t>DATA/TELECOMMUNICATIONS</t>
  </si>
  <si>
    <t>DEMOLITION</t>
  </si>
  <si>
    <t>DINING</t>
  </si>
  <si>
    <t>DOORS</t>
  </si>
  <si>
    <t>DORMITORY</t>
  </si>
  <si>
    <t>DORMITORY/DINING</t>
  </si>
  <si>
    <t>ELECTRICAL</t>
  </si>
  <si>
    <t>ELEVATOR</t>
  </si>
  <si>
    <t>EMERGENCY GENERATORS</t>
  </si>
  <si>
    <t>ENERGY MANAGEMENT SYSTEM</t>
  </si>
  <si>
    <t>ENVIRONMENTAL</t>
  </si>
  <si>
    <t>EQUIPMENT</t>
  </si>
  <si>
    <t>EXCAVATION</t>
  </si>
  <si>
    <t>EXTERIOR ELECTRICAL</t>
  </si>
  <si>
    <t>EXTERIOR MECHANICAL</t>
  </si>
  <si>
    <t>EXTERIOR WALL REPAIR</t>
  </si>
  <si>
    <t>FENCE</t>
  </si>
  <si>
    <t>FIRE ALARM</t>
  </si>
  <si>
    <t>FIRE PROTECTION</t>
  </si>
  <si>
    <t>FIRE STATION</t>
  </si>
  <si>
    <t>FISHING PIER</t>
  </si>
  <si>
    <t>FITNESS CENTER</t>
  </si>
  <si>
    <t>FLOORING</t>
  </si>
  <si>
    <t>FOOD SERVICES</t>
  </si>
  <si>
    <t>FOOT BRIDGE</t>
  </si>
  <si>
    <t>FOUNDATION</t>
  </si>
  <si>
    <t>FUEL FACILITY</t>
  </si>
  <si>
    <t>GREENHOUSE</t>
  </si>
  <si>
    <t>GYM</t>
  </si>
  <si>
    <t>HATCHERY</t>
  </si>
  <si>
    <t>HOSPITAL</t>
  </si>
  <si>
    <t>HOTEL</t>
  </si>
  <si>
    <t>INFRASTRUCTURE</t>
  </si>
  <si>
    <t>JUVENILE FACILITIES</t>
  </si>
  <si>
    <t>LABORATORY</t>
  </si>
  <si>
    <t>LABORATORY/CLASSROOM</t>
  </si>
  <si>
    <t>LIBRARY</t>
  </si>
  <si>
    <t>LIBRARY/STUDENT CENTER</t>
  </si>
  <si>
    <t>LIFE SAFETY/FIRE SAFETY</t>
  </si>
  <si>
    <t>LIGHTING</t>
  </si>
  <si>
    <t>LIVESTOCK ARENA</t>
  </si>
  <si>
    <t>MAINTENANCE</t>
  </si>
  <si>
    <t>MAINTENANCE AREA</t>
  </si>
  <si>
    <t>MAINTENANCE BUILDING</t>
  </si>
  <si>
    <t>MAINTENANCE GARAGE</t>
  </si>
  <si>
    <t>MAINTENANCE RESERVE</t>
  </si>
  <si>
    <t>MANUFACTURING</t>
  </si>
  <si>
    <t>MARINE CONSTRUCTION</t>
  </si>
  <si>
    <t>MASONRY</t>
  </si>
  <si>
    <t>MECHANICAL</t>
  </si>
  <si>
    <t>MENTAL HEALTH FACILITY</t>
  </si>
  <si>
    <t>MILLWORK</t>
  </si>
  <si>
    <t>MISCELLANEOUS</t>
  </si>
  <si>
    <t>MISCELLANEOUS BUILDINGS</t>
  </si>
  <si>
    <t>MISCELLANEOUS REPAIRS</t>
  </si>
  <si>
    <t>MONUMENT</t>
  </si>
  <si>
    <t>MUSEUM</t>
  </si>
  <si>
    <t>MULTI-PURPOSE</t>
  </si>
  <si>
    <t>NURSING HOME</t>
  </si>
  <si>
    <t>OFFICE</t>
  </si>
  <si>
    <t>OFFICE-BANK</t>
  </si>
  <si>
    <t>OFFICE-HIGH RISE</t>
  </si>
  <si>
    <t>OFFICE-MEDICAL</t>
  </si>
  <si>
    <t>OFFICE-SHELL</t>
  </si>
  <si>
    <t>OFFICE-TENANT UPFITS/BUILDOUTS</t>
  </si>
  <si>
    <t>OFFICE-UPFITS/BUILDOUTS</t>
  </si>
  <si>
    <t>OFFICE/CLASSROOM</t>
  </si>
  <si>
    <t>OFFICE/OTHER</t>
  </si>
  <si>
    <t>OFFICE/INDUSTRIAL</t>
  </si>
  <si>
    <t>OFFICE/PARKING GARAGE</t>
  </si>
  <si>
    <t>OFFICE/RESIDENTIAL</t>
  </si>
  <si>
    <t>OFFICE/WAREHOUSE</t>
  </si>
  <si>
    <t>OUTDOOR TRACK</t>
  </si>
  <si>
    <t>PAINTING</t>
  </si>
  <si>
    <t>PARKING GARAGE/DECK</t>
  </si>
  <si>
    <t>PARKING-SURFACE LOTS</t>
  </si>
  <si>
    <t>PARKS</t>
  </si>
  <si>
    <t>PAVING</t>
  </si>
  <si>
    <t>PEDESTRIAN TRAIL</t>
  </si>
  <si>
    <t>PERFORMING ARTS CENTER</t>
  </si>
  <si>
    <t>PHYSICAL EDUCATION</t>
  </si>
  <si>
    <t>PICNIC SHELTERS</t>
  </si>
  <si>
    <t>PLANNING STUDY</t>
  </si>
  <si>
    <t>PLUMBING</t>
  </si>
  <si>
    <t>PORTS</t>
  </si>
  <si>
    <t>PRE-CONSTRUCTION</t>
  </si>
  <si>
    <t>RAILROAD TRACK</t>
  </si>
  <si>
    <t>RECREATIONAL</t>
  </si>
  <si>
    <t>REGULATORY COMPLIANCE</t>
  </si>
  <si>
    <t>REMEDIATION</t>
  </si>
  <si>
    <t>RENOVATION-GENERAL</t>
  </si>
  <si>
    <t>REPAIR SHOP</t>
  </si>
  <si>
    <t>RESEARCH FACILITY</t>
  </si>
  <si>
    <t>RESIDENTIAL PROJECTS</t>
  </si>
  <si>
    <t>RETAIL</t>
  </si>
  <si>
    <t>ROADS</t>
  </si>
  <si>
    <t>ROOFING</t>
  </si>
  <si>
    <t>SCULPTURE</t>
  </si>
  <si>
    <t>SECURITY ACCESS</t>
  </si>
  <si>
    <t>SECURITY FENCE</t>
  </si>
  <si>
    <t>SITE IMPROVEMENTS</t>
  </si>
  <si>
    <t>SITEWORK</t>
  </si>
  <si>
    <t>STADIUM</t>
  </si>
  <si>
    <t>STAIRS</t>
  </si>
  <si>
    <t>STEAM TUNNEL</t>
  </si>
  <si>
    <t>STORAGE BUILDING</t>
  </si>
  <si>
    <t>STRUCTURAL</t>
  </si>
  <si>
    <t>STUDENT CENTER</t>
  </si>
  <si>
    <t>SURVEY</t>
  </si>
  <si>
    <t>SWIMMING POOL</t>
  </si>
  <si>
    <t>TELECOMMUNICATIONS</t>
  </si>
  <si>
    <t>TENNIS COURTS</t>
  </si>
  <si>
    <t>TENT</t>
  </si>
  <si>
    <t>THEATER</t>
  </si>
  <si>
    <t>TRAINING FACILITIES</t>
  </si>
  <si>
    <t>TREATMENT PLANTS</t>
  </si>
  <si>
    <t>UST</t>
  </si>
  <si>
    <t>UTILITIES</t>
  </si>
  <si>
    <t>UTILITIES - ELECTRICAL</t>
  </si>
  <si>
    <t>UTILITIES - HVAC</t>
  </si>
  <si>
    <t>UTILITIES - MISC</t>
  </si>
  <si>
    <t>UTILITIES - SEWER</t>
  </si>
  <si>
    <t>UTILITIES - STEAM LINES</t>
  </si>
  <si>
    <t>UTILITIES - STORMWATER</t>
  </si>
  <si>
    <t>UTILITIES - TELECOMMUNICATIONS</t>
  </si>
  <si>
    <t>UTILITIES - UST</t>
  </si>
  <si>
    <t>UTILITIES - WATER</t>
  </si>
  <si>
    <t>UTILITIES - WELLS &amp; TANKS</t>
  </si>
  <si>
    <t>UTILITIES - WWTP</t>
  </si>
  <si>
    <t>UTILITIES - STEAM</t>
  </si>
  <si>
    <t>VDOT - CHEMICAL BUILDING</t>
  </si>
  <si>
    <t>VDOT - COMBO BUILDING</t>
  </si>
  <si>
    <t>VDOT - FLAG POLES</t>
  </si>
  <si>
    <t>VDOT - OFFICE/SHOP/STORAGE</t>
  </si>
  <si>
    <t>VDOT - REPAIR SHOPS</t>
  </si>
  <si>
    <t>VDOT - REST AREA CONCESSION</t>
  </si>
  <si>
    <t>VDOT - SIGN CREW BLDG</t>
  </si>
  <si>
    <t>VDOT - SPREADER RACK</t>
  </si>
  <si>
    <t>VDOT - STORAGE BLDG</t>
  </si>
  <si>
    <t>VDOT - TAILER</t>
  </si>
  <si>
    <t>VDOT - TIMEKEEPER OFFICE</t>
  </si>
  <si>
    <t>VDOT - TRAFFIC MANAGEMENT CTR</t>
  </si>
  <si>
    <t>VDOT - VENDING SHELTER</t>
  </si>
  <si>
    <t>VISITORS CENTER</t>
  </si>
  <si>
    <t>WAREHOUSE</t>
  </si>
  <si>
    <t>WAREHOUSE/OFFICE</t>
  </si>
  <si>
    <t>WATERPROOFING</t>
  </si>
  <si>
    <t>WINDOWS</t>
  </si>
  <si>
    <t>Continuation Sheet</t>
  </si>
  <si>
    <t>Page 3</t>
  </si>
  <si>
    <t>ITEMIZATION OF ADDITIONAL OTHER COSTS</t>
  </si>
  <si>
    <t>TOTAL ADDITIONAL OTHER COSTS</t>
  </si>
  <si>
    <t>Page 4</t>
  </si>
  <si>
    <t>Other (Itemized on Page 3)</t>
  </si>
  <si>
    <t>Agency Code</t>
  </si>
  <si>
    <t>Project Num</t>
  </si>
  <si>
    <t>Subproject Num</t>
  </si>
  <si>
    <t>Subproject Title</t>
  </si>
  <si>
    <t>Project Type</t>
  </si>
  <si>
    <t>HECO</t>
  </si>
  <si>
    <t>FORM</t>
  </si>
  <si>
    <t>Form Type</t>
  </si>
  <si>
    <t>Org/Rev</t>
  </si>
  <si>
    <t>Form Date</t>
  </si>
  <si>
    <t>Arch Eng Fee</t>
  </si>
  <si>
    <t>Proj Insp</t>
  </si>
  <si>
    <t>Equipment</t>
  </si>
  <si>
    <t>Other</t>
  </si>
  <si>
    <t>GROSS AREA</t>
  </si>
  <si>
    <t>New</t>
  </si>
  <si>
    <t>Reno</t>
  </si>
  <si>
    <t>OTHER COST</t>
  </si>
  <si>
    <t>Agy Mgmt</t>
  </si>
  <si>
    <t>Abatement</t>
  </si>
  <si>
    <t>Value Eng</t>
  </si>
  <si>
    <t>BCOM Fee</t>
  </si>
  <si>
    <t>KEY QTY</t>
  </si>
  <si>
    <t>Award Qty</t>
  </si>
  <si>
    <t>Qty Units</t>
  </si>
  <si>
    <t>Original Contract</t>
  </si>
  <si>
    <t>Change Orders</t>
  </si>
  <si>
    <t>FINAL COST</t>
  </si>
  <si>
    <t>Bid Date</t>
  </si>
  <si>
    <t>Accepted</t>
  </si>
  <si>
    <t>KEY DATES</t>
  </si>
  <si>
    <t>ACQUISITION</t>
  </si>
  <si>
    <t>081 - Greensville Co.</t>
  </si>
  <si>
    <t>650 - Hampton, City Of</t>
  </si>
  <si>
    <t>099 - King George Co.</t>
  </si>
  <si>
    <t>700 - Newport News, City Of</t>
  </si>
  <si>
    <t>135 - Nottoway Co.</t>
  </si>
  <si>
    <t>149 - Prince George Co.</t>
  </si>
  <si>
    <t>157 - Rappahannock Co.</t>
  </si>
  <si>
    <t>175 - Southampton Co.</t>
  </si>
  <si>
    <t>181 - Surry Co.</t>
  </si>
  <si>
    <t>Please complete Page 2,</t>
  </si>
  <si>
    <t>Project Manager</t>
  </si>
  <si>
    <t>HECO - 14</t>
  </si>
  <si>
    <t>PIMS #:</t>
  </si>
  <si>
    <t>Submitted By:</t>
  </si>
  <si>
    <t>Approved by:</t>
  </si>
  <si>
    <t>Director, FP&amp;C Department, Facilities Mgmt.</t>
  </si>
  <si>
    <t>UNIVERSITY of VIRGINIA</t>
  </si>
  <si>
    <t>Contract Award Date</t>
  </si>
  <si>
    <t>be submitted to the Agency.</t>
  </si>
  <si>
    <t>Continuation Page</t>
  </si>
  <si>
    <t>WO #:</t>
  </si>
  <si>
    <t>Reviewed By:</t>
  </si>
  <si>
    <t>Team Leaders</t>
  </si>
  <si>
    <t>Project Mgrs</t>
  </si>
  <si>
    <t>HECO-12 Final Schedule of Values attached ?</t>
  </si>
  <si>
    <t>Final HECO-12 submitted:</t>
  </si>
  <si>
    <t>CO-13 submitted:</t>
  </si>
  <si>
    <t>HECO-13.1 submitted:</t>
  </si>
  <si>
    <t>HECO-13.1b submitted:</t>
  </si>
  <si>
    <t>HECO-13.2 submitted:</t>
  </si>
  <si>
    <t>Annette M. Cyphers</t>
  </si>
  <si>
    <t>Revision notes:</t>
  </si>
  <si>
    <t>Date:</t>
  </si>
  <si>
    <t>Revision</t>
  </si>
  <si>
    <t>modified names in project mgr and proj ldr fields; added Tim Roland as Academic Director</t>
  </si>
  <si>
    <t>Loewen, Brenda</t>
  </si>
  <si>
    <t>Loman, James</t>
  </si>
  <si>
    <t xml:space="preserve">Moore, William </t>
  </si>
  <si>
    <t xml:space="preserve">Vey, Kristine </t>
  </si>
  <si>
    <t xml:space="preserve">Barras, Shannon </t>
  </si>
  <si>
    <t xml:space="preserve">Blodgett, Bill </t>
  </si>
  <si>
    <t xml:space="preserve">Dempsey, Steven </t>
  </si>
  <si>
    <t>Rainwater, Joe</t>
  </si>
  <si>
    <t>Vanderweide, Mike</t>
  </si>
  <si>
    <t>Hodges, Dana</t>
  </si>
  <si>
    <t>Eichenberger, Amy</t>
  </si>
  <si>
    <t>Harrison, Taryn</t>
  </si>
  <si>
    <t xml:space="preserve">Hilten, Craig </t>
  </si>
  <si>
    <t>Meyer, Kate</t>
  </si>
  <si>
    <t>Murtaugh, Caitlin</t>
  </si>
  <si>
    <t xml:space="preserve">Paley, Dave </t>
  </si>
  <si>
    <t xml:space="preserve">Rush, Lynn </t>
  </si>
  <si>
    <t xml:space="preserve">Zehmer, James </t>
  </si>
  <si>
    <t xml:space="preserve">Vanderweide, Mike </t>
  </si>
  <si>
    <t xml:space="preserve">Brown, Nathaniel </t>
  </si>
  <si>
    <t>Chionchio, Carolyn</t>
  </si>
  <si>
    <t>Hoy, Christopher</t>
  </si>
  <si>
    <t xml:space="preserve">Humbertson, Mark </t>
  </si>
  <si>
    <t xml:space="preserve">Pouncey, Christian </t>
  </si>
  <si>
    <t xml:space="preserve">Schrimp, Keith </t>
  </si>
  <si>
    <t xml:space="preserve">Shirey, William </t>
  </si>
  <si>
    <t xml:space="preserve">Brackett, Zachary </t>
  </si>
  <si>
    <t xml:space="preserve">Clark, Steven </t>
  </si>
  <si>
    <t xml:space="preserve">Silson, P. Kevin </t>
  </si>
  <si>
    <t>Dickerson, Charlotte</t>
  </si>
  <si>
    <t xml:space="preserve">Fiero, David </t>
  </si>
  <si>
    <t xml:space="preserve">Klapmust, James </t>
  </si>
  <si>
    <t xml:space="preserve">Kutney, Mark </t>
  </si>
  <si>
    <t>Lahendro, Joseph</t>
  </si>
  <si>
    <t xml:space="preserve">Payne, Keith </t>
  </si>
  <si>
    <t>Ratliff, Steve</t>
  </si>
  <si>
    <t xml:space="preserve">Sergi, Richard </t>
  </si>
  <si>
    <t xml:space="preserve">Shannon, Blythe </t>
  </si>
  <si>
    <t xml:space="preserve">Johnson, Steven </t>
  </si>
  <si>
    <t xml:space="preserve">Villott, David </t>
  </si>
  <si>
    <t>modified names in project mgr and team leader fields; updated new hires and removed past employees</t>
  </si>
  <si>
    <t>Pouncey, Christian</t>
  </si>
  <si>
    <t>(Rev. V 01/23/17)</t>
  </si>
  <si>
    <t xml:space="preserve">Capital Budget Services </t>
  </si>
  <si>
    <t>FP&amp;C Financial Services</t>
  </si>
  <si>
    <t xml:space="preserve">Hurt, Charles </t>
  </si>
  <si>
    <t xml:space="preserve">Phillips, Joseph </t>
  </si>
  <si>
    <t>Team Leader</t>
  </si>
  <si>
    <t xml:space="preserve">Durrer, Charles </t>
  </si>
  <si>
    <t xml:space="preserve">FP&amp;C Director </t>
  </si>
  <si>
    <t xml:space="preserve">Herman, Sarita </t>
  </si>
  <si>
    <t>Kolesar, Rachelle</t>
  </si>
  <si>
    <t xml:space="preserve">Afredi-Hartman, Mashal </t>
  </si>
  <si>
    <t>Rainwater, Joseph</t>
  </si>
  <si>
    <t>Kidd, Jesse</t>
  </si>
  <si>
    <t xml:space="preserve">Miller, Barry </t>
  </si>
  <si>
    <t xml:space="preserve">Roussos, Raleigh </t>
  </si>
  <si>
    <t xml:space="preserve">FP&amp;C Directors </t>
  </si>
  <si>
    <t xml:space="preserve">Cyphers, Annette </t>
  </si>
  <si>
    <t>Roland, Tim</t>
  </si>
  <si>
    <t xml:space="preserve">Southwell, George </t>
  </si>
  <si>
    <t xml:space="preserve">FP&amp;C Financial Services </t>
  </si>
  <si>
    <t xml:space="preserve">Craddock, Kelli </t>
  </si>
  <si>
    <t xml:space="preserve">Carter, Richard </t>
  </si>
  <si>
    <t xml:space="preserve">Maupin, Rick </t>
  </si>
  <si>
    <t xml:space="preserve">Bledsoe, Dan </t>
  </si>
  <si>
    <t xml:space="preserve">Gatlin, Richard </t>
  </si>
  <si>
    <t>Smart, Bev</t>
  </si>
  <si>
    <r>
      <t xml:space="preserve">Once completed, PMs should inititate the </t>
    </r>
    <r>
      <rPr>
        <b/>
        <sz val="10"/>
        <rFont val="Arial"/>
        <family val="2"/>
      </rPr>
      <t>Project Closeout</t>
    </r>
    <r>
      <rPr>
        <sz val="10"/>
        <rFont val="Arial"/>
        <family val="2"/>
      </rPr>
      <t xml:space="preserve"> process in eBuilder and </t>
    </r>
    <r>
      <rPr>
        <b/>
        <sz val="10"/>
        <rFont val="Arial"/>
        <family val="2"/>
      </rPr>
      <t>attach the HECO-14 form</t>
    </r>
    <r>
      <rPr>
        <sz val="10"/>
        <rFont val="Arial"/>
        <family val="2"/>
      </rPr>
      <t xml:space="preserve">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</si>
</sst>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mm/dd/yyyy"/>
    <numFmt numFmtId="168" formatCode="dd\-mmm\-yyyy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9"/>
      <name val="Arial"/>
      <family val="2"/>
    </font>
    <font>
      <b/>
      <u val="singleAccounting"/>
      <sz val="9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9.85"/>
      <color indexed="8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4" fillId="0" borderId="0" xfId="0" applyFont="1"/>
    <xf numFmtId="0" fontId="6" fillId="0" borderId="0" xfId="0" applyFont="1"/>
    <xf numFmtId="0" fontId="3" fillId="0" borderId="0" xfId="0" applyFont="1"/>
    <xf numFmtId="0" fontId="8" fillId="0" borderId="0" xfId="0" applyFont="1" applyFill="1" applyBorder="1" applyAlignme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2" fontId="11" fillId="3" borderId="3" xfId="0" applyNumberFormat="1" applyFont="1" applyFill="1" applyBorder="1" applyProtection="1">
      <protection locked="0"/>
    </xf>
    <xf numFmtId="0" fontId="9" fillId="0" borderId="0" xfId="0" applyFont="1" applyBorder="1" applyAlignment="1"/>
    <xf numFmtId="42" fontId="12" fillId="0" borderId="4" xfId="0" applyNumberFormat="1" applyFont="1" applyFill="1" applyBorder="1" applyProtection="1"/>
    <xf numFmtId="0" fontId="7" fillId="0" borderId="0" xfId="0" applyFont="1"/>
    <xf numFmtId="0" fontId="14" fillId="0" borderId="0" xfId="0" applyFont="1"/>
    <xf numFmtId="49" fontId="6" fillId="0" borderId="5" xfId="0" applyNumberFormat="1" applyFont="1" applyFill="1" applyBorder="1" applyAlignment="1" applyProtection="1"/>
    <xf numFmtId="42" fontId="11" fillId="0" borderId="3" xfId="0" applyNumberFormat="1" applyFont="1" applyFill="1" applyBorder="1" applyProtection="1"/>
    <xf numFmtId="0" fontId="1" fillId="0" borderId="0" xfId="0" applyFont="1"/>
    <xf numFmtId="0" fontId="7" fillId="0" borderId="0" xfId="0" applyFont="1" applyFill="1" applyBorder="1" applyAlignment="1"/>
    <xf numFmtId="0" fontId="13" fillId="0" borderId="0" xfId="0" applyFont="1" applyFill="1" applyBorder="1" applyAlignment="1"/>
    <xf numFmtId="0" fontId="3" fillId="0" borderId="0" xfId="0" applyFont="1" applyBorder="1"/>
    <xf numFmtId="0" fontId="10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6" xfId="0" applyBorder="1" applyAlignment="1"/>
    <xf numFmtId="0" fontId="9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/>
    <xf numFmtId="14" fontId="0" fillId="3" borderId="2" xfId="0" applyNumberFormat="1" applyFill="1" applyBorder="1" applyAlignment="1" applyProtection="1">
      <alignment horizontal="right"/>
      <protection locked="0"/>
    </xf>
    <xf numFmtId="14" fontId="0" fillId="0" borderId="0" xfId="0" applyNumberFormat="1" applyAlignment="1">
      <alignment horizontal="right"/>
    </xf>
    <xf numFmtId="0" fontId="8" fillId="0" borderId="0" xfId="0" applyFont="1" applyFill="1" applyBorder="1" applyAlignment="1">
      <alignment horizontal="left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14" fillId="0" borderId="10" xfId="0" applyFont="1" applyBorder="1" applyAlignment="1"/>
    <xf numFmtId="0" fontId="0" fillId="3" borderId="0" xfId="0" applyFill="1" applyProtection="1">
      <protection locked="0"/>
    </xf>
    <xf numFmtId="41" fontId="11" fillId="0" borderId="11" xfId="0" applyNumberFormat="1" applyFont="1" applyFill="1" applyBorder="1" applyProtection="1"/>
    <xf numFmtId="0" fontId="21" fillId="0" borderId="0" xfId="0" applyFont="1"/>
    <xf numFmtId="0" fontId="0" fillId="0" borderId="0" xfId="0" applyAlignment="1" applyProtection="1">
      <alignment horizontal="left"/>
      <protection locked="0"/>
    </xf>
    <xf numFmtId="167" fontId="0" fillId="0" borderId="0" xfId="0" applyNumberFormat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Fill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 applyBorder="1"/>
    <xf numFmtId="0" fontId="6" fillId="0" borderId="12" xfId="0" applyFont="1" applyFill="1" applyBorder="1" applyAlignment="1" applyProtection="1">
      <alignment horizontal="left"/>
      <protection locked="0"/>
    </xf>
    <xf numFmtId="49" fontId="3" fillId="3" borderId="13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left"/>
      <protection locked="0"/>
    </xf>
    <xf numFmtId="37" fontId="22" fillId="0" borderId="0" xfId="0" applyNumberFormat="1" applyFont="1" applyFill="1" applyAlignment="1" applyProtection="1">
      <alignment horizontal="left"/>
    </xf>
    <xf numFmtId="0" fontId="23" fillId="0" borderId="0" xfId="0" applyFont="1"/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/>
    </xf>
    <xf numFmtId="168" fontId="0" fillId="0" borderId="0" xfId="0" applyNumberFormat="1"/>
    <xf numFmtId="37" fontId="1" fillId="0" borderId="0" xfId="0" applyNumberFormat="1" applyFont="1" applyFill="1" applyBorder="1" applyAlignment="1" applyProtection="1">
      <alignment horizontal="left"/>
    </xf>
    <xf numFmtId="37" fontId="22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/>
    <xf numFmtId="37" fontId="1" fillId="0" borderId="0" xfId="0" applyNumberFormat="1" applyFont="1" applyFill="1" applyBorder="1" applyAlignment="1" applyProtection="1">
      <alignment horizontal="left"/>
      <protection locked="0"/>
    </xf>
    <xf numFmtId="37" fontId="22" fillId="0" borderId="0" xfId="0" applyNumberFormat="1" applyFont="1" applyFill="1" applyBorder="1" applyAlignment="1" applyProtection="1">
      <alignment horizontal="left"/>
    </xf>
    <xf numFmtId="0" fontId="0" fillId="0" borderId="0" xfId="0" applyFill="1" applyProtection="1">
      <protection locked="0"/>
    </xf>
    <xf numFmtId="0" fontId="0" fillId="0" borderId="0" xfId="0" applyFill="1"/>
    <xf numFmtId="37" fontId="22" fillId="0" borderId="0" xfId="0" applyNumberFormat="1" applyFont="1" applyFill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7" fillId="3" borderId="9" xfId="0" applyNumberFormat="1" applyFont="1" applyFill="1" applyBorder="1" applyAlignment="1" applyProtection="1">
      <alignment horizontal="left"/>
      <protection locked="0"/>
    </xf>
    <xf numFmtId="0" fontId="7" fillId="3" borderId="0" xfId="0" applyNumberFormat="1" applyFont="1" applyFill="1" applyBorder="1" applyAlignment="1" applyProtection="1">
      <alignment horizontal="left"/>
      <protection locked="0"/>
    </xf>
    <xf numFmtId="0" fontId="3" fillId="3" borderId="18" xfId="0" applyNumberFormat="1" applyFont="1" applyFill="1" applyBorder="1" applyAlignment="1" applyProtection="1">
      <alignment horizontal="center"/>
      <protection locked="0"/>
    </xf>
    <xf numFmtId="49" fontId="3" fillId="3" borderId="17" xfId="0" applyNumberFormat="1" applyFont="1" applyFill="1" applyBorder="1" applyAlignment="1" applyProtection="1">
      <alignment horizontal="center"/>
      <protection locked="0"/>
    </xf>
    <xf numFmtId="49" fontId="3" fillId="3" borderId="16" xfId="0" applyNumberFormat="1" applyFont="1" applyFill="1" applyBorder="1" applyAlignment="1" applyProtection="1">
      <alignment horizontal="center"/>
      <protection locked="0"/>
    </xf>
    <xf numFmtId="0" fontId="7" fillId="3" borderId="28" xfId="1" applyNumberFormat="1" applyFont="1" applyFill="1" applyBorder="1" applyAlignment="1" applyProtection="1">
      <alignment horizontal="right"/>
      <protection locked="0"/>
    </xf>
    <xf numFmtId="0" fontId="7" fillId="3" borderId="21" xfId="1" applyNumberFormat="1" applyFont="1" applyFill="1" applyBorder="1" applyAlignment="1" applyProtection="1">
      <alignment horizontal="right"/>
      <protection locked="0"/>
    </xf>
    <xf numFmtId="0" fontId="7" fillId="3" borderId="29" xfId="1" applyNumberFormat="1" applyFont="1" applyFill="1" applyBorder="1" applyAlignment="1" applyProtection="1">
      <alignment horizontal="right"/>
      <protection locked="0"/>
    </xf>
    <xf numFmtId="42" fontId="17" fillId="0" borderId="0" xfId="0" applyNumberFormat="1" applyFont="1" applyFill="1" applyBorder="1" applyAlignment="1" applyProtection="1">
      <alignment horizontal="center"/>
    </xf>
    <xf numFmtId="42" fontId="3" fillId="0" borderId="0" xfId="0" applyNumberFormat="1" applyFont="1" applyFill="1" applyBorder="1" applyAlignment="1" applyProtection="1">
      <alignment horizontal="center"/>
    </xf>
    <xf numFmtId="49" fontId="3" fillId="3" borderId="18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/>
    <xf numFmtId="0" fontId="0" fillId="0" borderId="16" xfId="0" applyBorder="1" applyAlignment="1"/>
    <xf numFmtId="0" fontId="7" fillId="0" borderId="18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0" xfId="0" applyFont="1" applyAlignment="1">
      <alignment horizontal="left"/>
    </xf>
    <xf numFmtId="0" fontId="0" fillId="3" borderId="17" xfId="0" applyFill="1" applyBorder="1" applyAlignment="1"/>
    <xf numFmtId="0" fontId="0" fillId="3" borderId="16" xfId="0" applyFill="1" applyBorder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164" fontId="3" fillId="0" borderId="24" xfId="1" applyNumberFormat="1" applyFont="1" applyFill="1" applyBorder="1" applyAlignment="1">
      <alignment horizontal="right"/>
    </xf>
    <xf numFmtId="164" fontId="3" fillId="0" borderId="4" xfId="1" applyNumberFormat="1" applyFont="1" applyFill="1" applyBorder="1" applyAlignment="1">
      <alignment horizontal="right"/>
    </xf>
    <xf numFmtId="0" fontId="8" fillId="0" borderId="19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44" fontId="3" fillId="0" borderId="0" xfId="2" applyFont="1" applyFill="1" applyBorder="1" applyAlignment="1">
      <alignment horizontal="center"/>
    </xf>
    <xf numFmtId="166" fontId="3" fillId="0" borderId="0" xfId="3" applyNumberFormat="1" applyFont="1" applyFill="1" applyBorder="1" applyAlignment="1"/>
    <xf numFmtId="39" fontId="7" fillId="0" borderId="0" xfId="2" applyNumberFormat="1" applyFont="1" applyFill="1" applyBorder="1" applyAlignment="1">
      <alignment horizontal="right"/>
    </xf>
    <xf numFmtId="0" fontId="7" fillId="0" borderId="30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1" fillId="0" borderId="0" xfId="3" applyNumberFormat="1" applyFont="1" applyAlignment="1">
      <alignment horizontal="right"/>
    </xf>
    <xf numFmtId="166" fontId="1" fillId="0" borderId="19" xfId="3" applyNumberFormat="1" applyFont="1" applyBorder="1" applyAlignment="1">
      <alignment horizontal="right"/>
    </xf>
    <xf numFmtId="0" fontId="11" fillId="0" borderId="9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64" fontId="1" fillId="3" borderId="2" xfId="1" applyNumberFormat="1" applyFont="1" applyFill="1" applyBorder="1" applyAlignment="1" applyProtection="1">
      <alignment horizontal="right"/>
      <protection locked="0"/>
    </xf>
    <xf numFmtId="166" fontId="7" fillId="0" borderId="0" xfId="3" applyNumberFormat="1" applyFont="1" applyFill="1" applyBorder="1" applyAlignment="1"/>
    <xf numFmtId="0" fontId="1" fillId="0" borderId="14" xfId="0" applyFont="1" applyBorder="1" applyAlignment="1">
      <alignment horizontal="left"/>
    </xf>
    <xf numFmtId="0" fontId="6" fillId="3" borderId="2" xfId="0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/>
    </xf>
    <xf numFmtId="0" fontId="18" fillId="0" borderId="0" xfId="0" applyFont="1" applyFill="1" applyBorder="1" applyAlignment="1">
      <alignment horizontal="center"/>
    </xf>
    <xf numFmtId="165" fontId="3" fillId="0" borderId="24" xfId="2" applyNumberFormat="1" applyFont="1" applyFill="1" applyBorder="1" applyAlignment="1">
      <alignment horizontal="right"/>
    </xf>
    <xf numFmtId="165" fontId="3" fillId="0" borderId="4" xfId="2" applyNumberFormat="1" applyFont="1" applyFill="1" applyBorder="1" applyAlignment="1">
      <alignment horizontal="righ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26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164" fontId="1" fillId="0" borderId="2" xfId="1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164" fontId="1" fillId="3" borderId="14" xfId="1" applyNumberFormat="1" applyFont="1" applyFill="1" applyBorder="1" applyAlignment="1" applyProtection="1">
      <alignment horizontal="right"/>
      <protection locked="0"/>
    </xf>
    <xf numFmtId="164" fontId="1" fillId="3" borderId="23" xfId="1" applyNumberFormat="1" applyFont="1" applyFill="1" applyBorder="1" applyAlignment="1" applyProtection="1">
      <alignment horizontal="right"/>
      <protection locked="0"/>
    </xf>
    <xf numFmtId="49" fontId="6" fillId="3" borderId="2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6" fillId="0" borderId="15" xfId="0" applyFont="1" applyFill="1" applyBorder="1" applyAlignment="1" applyProtection="1">
      <alignment horizontal="center"/>
    </xf>
    <xf numFmtId="0" fontId="6" fillId="0" borderId="18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14" fontId="1" fillId="3" borderId="2" xfId="1" applyNumberFormat="1" applyFont="1" applyFill="1" applyBorder="1" applyAlignment="1" applyProtection="1">
      <alignment horizontal="right"/>
      <protection locked="0"/>
    </xf>
    <xf numFmtId="0" fontId="10" fillId="0" borderId="6" xfId="0" applyFont="1" applyFill="1" applyBorder="1" applyAlignment="1">
      <alignment horizontal="center"/>
    </xf>
    <xf numFmtId="0" fontId="7" fillId="3" borderId="2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right"/>
      <protection locked="0"/>
    </xf>
    <xf numFmtId="0" fontId="6" fillId="0" borderId="25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0" borderId="22" xfId="0" applyFont="1" applyBorder="1" applyAlignment="1">
      <alignment horizontal="left"/>
    </xf>
    <xf numFmtId="0" fontId="6" fillId="3" borderId="18" xfId="0" applyFont="1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3" borderId="2" xfId="0" applyFont="1" applyFill="1" applyBorder="1" applyAlignment="1" applyProtection="1">
      <alignment horizontal="center"/>
      <protection locked="0"/>
    </xf>
    <xf numFmtId="0" fontId="19" fillId="4" borderId="0" xfId="0" applyFont="1" applyFill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left"/>
      <protection locked="0"/>
    </xf>
    <xf numFmtId="0" fontId="7" fillId="3" borderId="17" xfId="0" applyFont="1" applyFill="1" applyBorder="1" applyAlignment="1" applyProtection="1">
      <alignment horizontal="left"/>
      <protection locked="0"/>
    </xf>
    <xf numFmtId="0" fontId="7" fillId="3" borderId="18" xfId="0" applyFont="1" applyFill="1" applyBorder="1" applyAlignment="1" applyProtection="1">
      <alignment horizontal="left"/>
      <protection locked="0"/>
    </xf>
    <xf numFmtId="0" fontId="7" fillId="3" borderId="16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 applyProtection="1">
      <alignment horizontal="left"/>
      <protection locked="0"/>
    </xf>
    <xf numFmtId="0" fontId="6" fillId="3" borderId="16" xfId="0" applyFont="1" applyFill="1" applyBorder="1" applyAlignment="1" applyProtection="1">
      <alignment horizontal="left"/>
      <protection locked="0"/>
    </xf>
    <xf numFmtId="0" fontId="0" fillId="4" borderId="0" xfId="0" applyFill="1" applyAlignment="1">
      <alignment horizontal="center"/>
    </xf>
    <xf numFmtId="0" fontId="0" fillId="0" borderId="15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0" fillId="0" borderId="18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6" xfId="0" applyBorder="1" applyAlignment="1">
      <alignment horizontal="right"/>
    </xf>
    <xf numFmtId="0" fontId="16" fillId="0" borderId="18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7" fillId="0" borderId="31" xfId="0" applyFont="1" applyBorder="1" applyAlignment="1">
      <alignment horizontal="center"/>
    </xf>
    <xf numFmtId="0" fontId="16" fillId="0" borderId="18" xfId="0" applyFont="1" applyFill="1" applyBorder="1" applyAlignment="1">
      <alignment horizontal="left"/>
    </xf>
    <xf numFmtId="0" fontId="16" fillId="0" borderId="17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7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11" fillId="3" borderId="2" xfId="0" applyFont="1" applyFill="1" applyBorder="1" applyAlignment="1" applyProtection="1">
      <alignment horizontal="left"/>
      <protection locked="0"/>
    </xf>
    <xf numFmtId="0" fontId="11" fillId="0" borderId="35" xfId="0" applyFont="1" applyFill="1" applyBorder="1" applyAlignment="1" applyProtection="1">
      <alignment horizontal="left"/>
    </xf>
    <xf numFmtId="0" fontId="11" fillId="0" borderId="36" xfId="0" applyFont="1" applyFill="1" applyBorder="1" applyAlignment="1" applyProtection="1">
      <alignment horizontal="left"/>
    </xf>
    <xf numFmtId="0" fontId="11" fillId="0" borderId="37" xfId="0" applyFont="1" applyFill="1" applyBorder="1" applyAlignment="1" applyProtection="1">
      <alignment horizontal="left"/>
    </xf>
    <xf numFmtId="0" fontId="11" fillId="3" borderId="26" xfId="0" applyFont="1" applyFill="1" applyBorder="1" applyAlignment="1" applyProtection="1">
      <alignment horizontal="left" vertical="top" wrapText="1"/>
      <protection locked="0"/>
    </xf>
    <xf numFmtId="0" fontId="11" fillId="3" borderId="12" xfId="0" applyFont="1" applyFill="1" applyBorder="1" applyAlignment="1" applyProtection="1">
      <alignment horizontal="left" vertical="top" wrapText="1"/>
      <protection locked="0"/>
    </xf>
    <xf numFmtId="0" fontId="11" fillId="3" borderId="33" xfId="0" applyFont="1" applyFill="1" applyBorder="1" applyAlignment="1" applyProtection="1">
      <alignment horizontal="left" vertical="top" wrapText="1"/>
      <protection locked="0"/>
    </xf>
    <xf numFmtId="0" fontId="11" fillId="3" borderId="6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19" xfId="0" applyFont="1" applyFill="1" applyBorder="1" applyAlignment="1" applyProtection="1">
      <alignment horizontal="left" vertical="top" wrapText="1"/>
      <protection locked="0"/>
    </xf>
    <xf numFmtId="0" fontId="11" fillId="3" borderId="30" xfId="0" applyFont="1" applyFill="1" applyBorder="1" applyAlignment="1" applyProtection="1">
      <alignment horizontal="left" vertical="top" wrapText="1"/>
      <protection locked="0"/>
    </xf>
    <xf numFmtId="0" fontId="11" fillId="3" borderId="15" xfId="0" applyFont="1" applyFill="1" applyBorder="1" applyAlignment="1" applyProtection="1">
      <alignment horizontal="left" vertical="top" wrapText="1"/>
      <protection locked="0"/>
    </xf>
    <xf numFmtId="0" fontId="11" fillId="3" borderId="34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>
      <alignment horizontal="center"/>
    </xf>
    <xf numFmtId="0" fontId="11" fillId="3" borderId="18" xfId="0" applyFont="1" applyFill="1" applyBorder="1" applyAlignment="1" applyProtection="1">
      <alignment horizontal="left"/>
      <protection locked="0"/>
    </xf>
    <xf numFmtId="0" fontId="11" fillId="3" borderId="16" xfId="0" applyFont="1" applyFill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left"/>
    </xf>
    <xf numFmtId="0" fontId="7" fillId="0" borderId="8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right"/>
    </xf>
    <xf numFmtId="49" fontId="1" fillId="3" borderId="2" xfId="0" applyNumberFormat="1" applyFont="1" applyFill="1" applyBorder="1" applyAlignment="1" applyProtection="1">
      <alignment horizontal="left"/>
      <protection locked="0"/>
    </xf>
    <xf numFmtId="49" fontId="3" fillId="3" borderId="18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3" fillId="0" borderId="0" xfId="0" applyFont="1" applyFill="1"/>
    <xf numFmtId="0" fontId="1" fillId="0" borderId="0" xfId="0" applyFont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FEFE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9FFFF"/>
      <rgbColor rgb="00DDFF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06/relationships/attachedToolbars" Target="attachedToolbars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67</xdr:row>
      <xdr:rowOff>114300</xdr:rowOff>
    </xdr:from>
    <xdr:to>
      <xdr:col>38</xdr:col>
      <xdr:colOff>56499</xdr:colOff>
      <xdr:row>70</xdr:row>
      <xdr:rowOff>209469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0086975"/>
          <a:ext cx="5209524" cy="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4"/>
  <sheetViews>
    <sheetView topLeftCell="A34" workbookViewId="0">
      <selection activeCell="B43" sqref="B43"/>
    </sheetView>
  </sheetViews>
  <sheetFormatPr defaultRowHeight="12.75" x14ac:dyDescent="0.2"/>
  <cols>
    <col min="1" max="1" width="23" customWidth="1"/>
    <col min="2" max="2" width="31.140625" customWidth="1"/>
  </cols>
  <sheetData>
    <row r="1" spans="1:2" x14ac:dyDescent="0.2">
      <c r="A1" s="35" t="s">
        <v>59</v>
      </c>
      <c r="B1" s="36"/>
    </row>
    <row r="2" spans="1:2" x14ac:dyDescent="0.2">
      <c r="A2" t="s">
        <v>463</v>
      </c>
      <c r="B2" s="36" t="str">
        <f>TEXT(Page1!G9,"000")</f>
        <v>000</v>
      </c>
    </row>
    <row r="3" spans="1:2" x14ac:dyDescent="0.2">
      <c r="A3" t="s">
        <v>464</v>
      </c>
      <c r="B3" s="36" t="str">
        <f>TEXT(Page1!G10,"00000")</f>
        <v>00000</v>
      </c>
    </row>
    <row r="4" spans="1:2" x14ac:dyDescent="0.2">
      <c r="A4" t="s">
        <v>465</v>
      </c>
      <c r="B4" s="36" t="str">
        <f>TEXT(Page1!G11,"000")</f>
        <v>000</v>
      </c>
    </row>
    <row r="5" spans="1:2" x14ac:dyDescent="0.2">
      <c r="A5" t="s">
        <v>466</v>
      </c>
      <c r="B5" s="36" t="str">
        <f>UPPER(Page1!K11)</f>
        <v/>
      </c>
    </row>
    <row r="6" spans="1:2" x14ac:dyDescent="0.2">
      <c r="A6" t="s">
        <v>467</v>
      </c>
      <c r="B6" s="36">
        <f>Page1!K12</f>
        <v>0</v>
      </c>
    </row>
    <row r="7" spans="1:2" x14ac:dyDescent="0.2">
      <c r="A7" t="s">
        <v>18</v>
      </c>
      <c r="B7" s="36" t="str">
        <f>LEFT(Page1!K13,3)</f>
        <v/>
      </c>
    </row>
    <row r="8" spans="1:2" x14ac:dyDescent="0.2">
      <c r="A8" t="s">
        <v>468</v>
      </c>
      <c r="B8" s="36" t="str">
        <f>IF(Page1!AO2="HECO-14","X","N")</f>
        <v>N</v>
      </c>
    </row>
    <row r="9" spans="1:2" x14ac:dyDescent="0.2">
      <c r="B9" s="36"/>
    </row>
    <row r="10" spans="1:2" x14ac:dyDescent="0.2">
      <c r="A10" s="35" t="s">
        <v>469</v>
      </c>
      <c r="B10" s="36"/>
    </row>
    <row r="11" spans="1:2" x14ac:dyDescent="0.2">
      <c r="A11" t="s">
        <v>470</v>
      </c>
      <c r="B11" s="36" t="s">
        <v>238</v>
      </c>
    </row>
    <row r="12" spans="1:2" x14ac:dyDescent="0.2">
      <c r="A12" t="s">
        <v>471</v>
      </c>
      <c r="B12" s="36" t="str">
        <f>Page1!AO3</f>
        <v>Original</v>
      </c>
    </row>
    <row r="13" spans="1:2" x14ac:dyDescent="0.2">
      <c r="A13" t="s">
        <v>472</v>
      </c>
      <c r="B13" s="37" t="e">
        <f>Page1!#REF!</f>
        <v>#REF!</v>
      </c>
    </row>
    <row r="14" spans="1:2" x14ac:dyDescent="0.2">
      <c r="B14" s="38"/>
    </row>
    <row r="15" spans="1:2" x14ac:dyDescent="0.2">
      <c r="A15" s="35" t="s">
        <v>490</v>
      </c>
      <c r="B15" s="38"/>
    </row>
    <row r="16" spans="1:2" x14ac:dyDescent="0.2">
      <c r="A16" s="12" t="s">
        <v>488</v>
      </c>
      <c r="B16" s="39">
        <f>Page1!U28</f>
        <v>0</v>
      </c>
    </row>
    <row r="17" spans="1:2" x14ac:dyDescent="0.2">
      <c r="A17" t="s">
        <v>489</v>
      </c>
      <c r="B17" s="39">
        <f>Page1!U29</f>
        <v>0</v>
      </c>
    </row>
    <row r="18" spans="1:2" x14ac:dyDescent="0.2">
      <c r="A18" t="s">
        <v>473</v>
      </c>
      <c r="B18" s="39">
        <f>Page1!U31</f>
        <v>0</v>
      </c>
    </row>
    <row r="19" spans="1:2" x14ac:dyDescent="0.2">
      <c r="A19" t="s">
        <v>474</v>
      </c>
      <c r="B19" s="39">
        <f>Page1!U32</f>
        <v>0</v>
      </c>
    </row>
    <row r="20" spans="1:2" x14ac:dyDescent="0.2">
      <c r="A20" t="s">
        <v>475</v>
      </c>
      <c r="B20" s="39">
        <f>Page1!U33</f>
        <v>0</v>
      </c>
    </row>
    <row r="21" spans="1:2" x14ac:dyDescent="0.2">
      <c r="A21" t="s">
        <v>476</v>
      </c>
      <c r="B21" s="39">
        <f>Page1!U34</f>
        <v>0</v>
      </c>
    </row>
    <row r="22" spans="1:2" x14ac:dyDescent="0.2">
      <c r="B22" s="39"/>
    </row>
    <row r="23" spans="1:2" x14ac:dyDescent="0.2">
      <c r="A23" s="35" t="s">
        <v>477</v>
      </c>
      <c r="B23" s="36"/>
    </row>
    <row r="24" spans="1:2" x14ac:dyDescent="0.2">
      <c r="A24" t="s">
        <v>478</v>
      </c>
      <c r="B24" s="36">
        <f>Page1!U39</f>
        <v>0</v>
      </c>
    </row>
    <row r="25" spans="1:2" x14ac:dyDescent="0.2">
      <c r="A25" t="s">
        <v>479</v>
      </c>
      <c r="B25" s="36">
        <f>Page1!U40</f>
        <v>0</v>
      </c>
    </row>
    <row r="26" spans="1:2" x14ac:dyDescent="0.2">
      <c r="B26" s="36"/>
    </row>
    <row r="27" spans="1:2" x14ac:dyDescent="0.2">
      <c r="A27" s="35" t="s">
        <v>485</v>
      </c>
      <c r="B27" s="39"/>
    </row>
    <row r="28" spans="1:2" x14ac:dyDescent="0.2">
      <c r="A28" t="s">
        <v>486</v>
      </c>
      <c r="B28" s="39">
        <f>Page1!U44</f>
        <v>0</v>
      </c>
    </row>
    <row r="29" spans="1:2" x14ac:dyDescent="0.2">
      <c r="A29" t="s">
        <v>487</v>
      </c>
      <c r="B29" s="39" t="str">
        <f>UPPER(Page1!AC44)</f>
        <v>LOT</v>
      </c>
    </row>
    <row r="30" spans="1:2" x14ac:dyDescent="0.2">
      <c r="B30" s="36"/>
    </row>
    <row r="31" spans="1:2" x14ac:dyDescent="0.2">
      <c r="A31" s="35" t="s">
        <v>493</v>
      </c>
      <c r="B31" s="36"/>
    </row>
    <row r="32" spans="1:2" x14ac:dyDescent="0.2">
      <c r="A32" t="s">
        <v>491</v>
      </c>
      <c r="B32" s="37">
        <f>Page1!U48</f>
        <v>0</v>
      </c>
    </row>
    <row r="33" spans="1:2" x14ac:dyDescent="0.2">
      <c r="A33" t="s">
        <v>492</v>
      </c>
      <c r="B33" s="37">
        <f>Page1!U49</f>
        <v>0</v>
      </c>
    </row>
    <row r="34" spans="1:2" x14ac:dyDescent="0.2">
      <c r="B34" s="38"/>
    </row>
    <row r="35" spans="1:2" x14ac:dyDescent="0.2">
      <c r="A35" s="35" t="s">
        <v>480</v>
      </c>
      <c r="B35" s="36"/>
    </row>
    <row r="36" spans="1:2" x14ac:dyDescent="0.2">
      <c r="A36" t="s">
        <v>481</v>
      </c>
      <c r="B36" s="39">
        <f>Page2!D8</f>
        <v>0</v>
      </c>
    </row>
    <row r="37" spans="1:2" x14ac:dyDescent="0.2">
      <c r="A37" t="s">
        <v>482</v>
      </c>
      <c r="B37" s="39">
        <f>Page2!D15</f>
        <v>0</v>
      </c>
    </row>
    <row r="38" spans="1:2" x14ac:dyDescent="0.2">
      <c r="A38" t="s">
        <v>483</v>
      </c>
      <c r="B38" s="39">
        <f>Page2!D16</f>
        <v>0</v>
      </c>
    </row>
    <row r="39" spans="1:2" x14ac:dyDescent="0.2">
      <c r="A39" t="s">
        <v>484</v>
      </c>
      <c r="B39" s="39">
        <f>Page2!D45</f>
        <v>0</v>
      </c>
    </row>
    <row r="40" spans="1:2" x14ac:dyDescent="0.2">
      <c r="B40" s="40"/>
    </row>
    <row r="41" spans="1:2" x14ac:dyDescent="0.2">
      <c r="B41" s="40"/>
    </row>
    <row r="42" spans="1:2" x14ac:dyDescent="0.2">
      <c r="B42" s="40"/>
    </row>
    <row r="43" spans="1:2" x14ac:dyDescent="0.2">
      <c r="A43" s="3" t="s">
        <v>517</v>
      </c>
      <c r="B43" s="3" t="s">
        <v>587</v>
      </c>
    </row>
    <row r="44" spans="1:2" x14ac:dyDescent="0.2">
      <c r="A44" s="64" t="s">
        <v>536</v>
      </c>
      <c r="B44" s="64" t="s">
        <v>588</v>
      </c>
    </row>
    <row r="45" spans="1:2" x14ac:dyDescent="0.2">
      <c r="A45" s="64" t="s">
        <v>575</v>
      </c>
      <c r="B45" s="64" t="s">
        <v>576</v>
      </c>
    </row>
    <row r="46" spans="1:2" x14ac:dyDescent="0.2">
      <c r="A46" s="64" t="s">
        <v>542</v>
      </c>
      <c r="B46" s="64" t="s">
        <v>589</v>
      </c>
    </row>
    <row r="47" spans="1:2" x14ac:dyDescent="0.2">
      <c r="A47" s="64" t="s">
        <v>539</v>
      </c>
      <c r="B47" s="64" t="s">
        <v>590</v>
      </c>
    </row>
    <row r="48" spans="1:2" x14ac:dyDescent="0.2">
      <c r="A48" s="65" t="s">
        <v>563</v>
      </c>
      <c r="B48" s="65"/>
    </row>
    <row r="49" spans="1:2" x14ac:dyDescent="0.2">
      <c r="A49" s="64" t="s">
        <v>576</v>
      </c>
      <c r="B49" s="64"/>
    </row>
    <row r="50" spans="1:2" x14ac:dyDescent="0.2">
      <c r="A50" s="64" t="s">
        <v>571</v>
      </c>
      <c r="B50" s="238" t="s">
        <v>591</v>
      </c>
    </row>
    <row r="51" spans="1:2" x14ac:dyDescent="0.2">
      <c r="A51" s="64" t="s">
        <v>537</v>
      </c>
      <c r="B51" s="239" t="s">
        <v>595</v>
      </c>
    </row>
    <row r="52" spans="1:2" x14ac:dyDescent="0.2">
      <c r="A52" s="64" t="s">
        <v>566</v>
      </c>
      <c r="B52" s="64" t="s">
        <v>593</v>
      </c>
    </row>
    <row r="53" spans="1:2" x14ac:dyDescent="0.2">
      <c r="A53" s="65" t="s">
        <v>538</v>
      </c>
      <c r="B53" s="64" t="s">
        <v>592</v>
      </c>
    </row>
    <row r="54" spans="1:2" x14ac:dyDescent="0.2">
      <c r="B54" s="65" t="s">
        <v>594</v>
      </c>
    </row>
    <row r="55" spans="1:2" x14ac:dyDescent="0.2">
      <c r="A55" s="3" t="s">
        <v>518</v>
      </c>
      <c r="B55" s="40"/>
    </row>
    <row r="56" spans="1:2" x14ac:dyDescent="0.2">
      <c r="A56" s="57" t="s">
        <v>582</v>
      </c>
      <c r="B56" s="40"/>
    </row>
    <row r="57" spans="1:2" x14ac:dyDescent="0.2">
      <c r="A57" s="65" t="s">
        <v>534</v>
      </c>
      <c r="B57" s="3" t="s">
        <v>573</v>
      </c>
    </row>
    <row r="58" spans="1:2" x14ac:dyDescent="0.2">
      <c r="A58" s="65" t="s">
        <v>535</v>
      </c>
      <c r="B58" s="64" t="s">
        <v>596</v>
      </c>
    </row>
    <row r="59" spans="1:2" x14ac:dyDescent="0.2">
      <c r="A59" s="65" t="s">
        <v>556</v>
      </c>
      <c r="B59" s="64" t="s">
        <v>597</v>
      </c>
    </row>
    <row r="60" spans="1:2" x14ac:dyDescent="0.2">
      <c r="A60" s="65" t="s">
        <v>549</v>
      </c>
      <c r="B60" s="40"/>
    </row>
    <row r="61" spans="1:2" x14ac:dyDescent="0.2">
      <c r="A61" s="65" t="s">
        <v>550</v>
      </c>
      <c r="B61" s="40"/>
    </row>
    <row r="62" spans="1:2" x14ac:dyDescent="0.2">
      <c r="A62" s="69" t="s">
        <v>557</v>
      </c>
      <c r="B62" s="40"/>
    </row>
    <row r="63" spans="1:2" x14ac:dyDescent="0.2">
      <c r="A63" s="64" t="s">
        <v>536</v>
      </c>
      <c r="B63" s="40"/>
    </row>
    <row r="64" spans="1:2" x14ac:dyDescent="0.2">
      <c r="A64" s="65" t="s">
        <v>559</v>
      </c>
      <c r="B64" s="40"/>
    </row>
    <row r="65" spans="1:2" x14ac:dyDescent="0.2">
      <c r="A65" s="65" t="s">
        <v>578</v>
      </c>
      <c r="B65" s="40"/>
    </row>
    <row r="66" spans="1:2" x14ac:dyDescent="0.2">
      <c r="A66" s="65" t="s">
        <v>540</v>
      </c>
      <c r="B66" s="40"/>
    </row>
    <row r="67" spans="1:2" x14ac:dyDescent="0.2">
      <c r="A67" s="65" t="s">
        <v>560</v>
      </c>
      <c r="B67" s="40"/>
    </row>
    <row r="68" spans="1:2" x14ac:dyDescent="0.2">
      <c r="A68" s="65" t="s">
        <v>541</v>
      </c>
      <c r="B68" s="40"/>
    </row>
    <row r="69" spans="1:2" x14ac:dyDescent="0.2">
      <c r="A69" s="65" t="s">
        <v>580</v>
      </c>
      <c r="B69" s="40"/>
    </row>
    <row r="70" spans="1:2" x14ac:dyDescent="0.2">
      <c r="A70" s="64" t="s">
        <v>542</v>
      </c>
      <c r="B70" s="40"/>
    </row>
    <row r="71" spans="1:2" x14ac:dyDescent="0.2">
      <c r="A71" s="64" t="s">
        <v>539</v>
      </c>
      <c r="B71" s="40"/>
    </row>
    <row r="72" spans="1:2" x14ac:dyDescent="0.2">
      <c r="A72" s="65" t="s">
        <v>551</v>
      </c>
      <c r="B72" s="40"/>
    </row>
    <row r="73" spans="1:2" x14ac:dyDescent="0.2">
      <c r="A73" s="63" t="s">
        <v>552</v>
      </c>
      <c r="B73" s="40"/>
    </row>
    <row r="74" spans="1:2" x14ac:dyDescent="0.2">
      <c r="A74" s="64" t="s">
        <v>575</v>
      </c>
      <c r="B74" s="40"/>
    </row>
    <row r="75" spans="1:2" x14ac:dyDescent="0.2">
      <c r="A75" s="65" t="s">
        <v>568</v>
      </c>
      <c r="B75" s="40"/>
    </row>
    <row r="76" spans="1:2" x14ac:dyDescent="0.2">
      <c r="A76" s="65" t="s">
        <v>584</v>
      </c>
      <c r="B76" s="40"/>
    </row>
    <row r="77" spans="1:2" x14ac:dyDescent="0.2">
      <c r="A77" s="65" t="s">
        <v>561</v>
      </c>
      <c r="B77" s="40"/>
    </row>
    <row r="78" spans="1:2" x14ac:dyDescent="0.2">
      <c r="A78" s="65" t="s">
        <v>581</v>
      </c>
      <c r="B78" s="40"/>
    </row>
    <row r="79" spans="1:2" x14ac:dyDescent="0.2">
      <c r="A79" s="62" t="s">
        <v>562</v>
      </c>
      <c r="B79" s="67"/>
    </row>
    <row r="80" spans="1:2" s="68" customFormat="1" x14ac:dyDescent="0.2">
      <c r="A80" s="63" t="s">
        <v>563</v>
      </c>
      <c r="B80" s="67"/>
    </row>
    <row r="81" spans="1:2" s="68" customFormat="1" x14ac:dyDescent="0.2">
      <c r="A81" s="57" t="s">
        <v>530</v>
      </c>
      <c r="B81" s="40"/>
    </row>
    <row r="82" spans="1:2" x14ac:dyDescent="0.2">
      <c r="A82" s="57" t="s">
        <v>531</v>
      </c>
      <c r="B82" s="40"/>
    </row>
    <row r="83" spans="1:2" x14ac:dyDescent="0.2">
      <c r="A83" s="65" t="s">
        <v>543</v>
      </c>
      <c r="B83" s="40"/>
    </row>
    <row r="84" spans="1:2" x14ac:dyDescent="0.2">
      <c r="A84" s="65" t="s">
        <v>585</v>
      </c>
      <c r="B84" s="40"/>
    </row>
    <row r="85" spans="1:2" x14ac:dyDescent="0.2">
      <c r="A85" s="57" t="s">
        <v>532</v>
      </c>
      <c r="B85" s="40"/>
    </row>
    <row r="86" spans="1:2" x14ac:dyDescent="0.2">
      <c r="A86" s="65" t="s">
        <v>544</v>
      </c>
      <c r="B86" s="40"/>
    </row>
    <row r="87" spans="1:2" x14ac:dyDescent="0.2">
      <c r="A87" s="65" t="s">
        <v>545</v>
      </c>
      <c r="B87" s="40"/>
    </row>
    <row r="88" spans="1:2" x14ac:dyDescent="0.2">
      <c r="A88" s="65" t="s">
        <v>564</v>
      </c>
      <c r="B88" s="40"/>
    </row>
    <row r="89" spans="1:2" x14ac:dyDescent="0.2">
      <c r="A89" s="64" t="s">
        <v>576</v>
      </c>
      <c r="B89" s="40"/>
    </row>
    <row r="90" spans="1:2" x14ac:dyDescent="0.2">
      <c r="A90" s="65" t="s">
        <v>553</v>
      </c>
      <c r="B90" s="40"/>
    </row>
    <row r="91" spans="1:2" x14ac:dyDescent="0.2">
      <c r="A91" s="65" t="s">
        <v>583</v>
      </c>
      <c r="B91" s="40"/>
    </row>
    <row r="92" spans="1:2" x14ac:dyDescent="0.2">
      <c r="A92" s="65" t="s">
        <v>565</v>
      </c>
      <c r="B92" s="40"/>
    </row>
    <row r="93" spans="1:2" x14ac:dyDescent="0.2">
      <c r="A93" s="65" t="s">
        <v>586</v>
      </c>
      <c r="B93" s="40"/>
    </row>
    <row r="94" spans="1:2" x14ac:dyDescent="0.2">
      <c r="A94" s="66" t="s">
        <v>546</v>
      </c>
      <c r="B94" s="40"/>
    </row>
    <row r="95" spans="1:2" x14ac:dyDescent="0.2">
      <c r="A95" s="65" t="s">
        <v>554</v>
      </c>
      <c r="B95" s="40"/>
    </row>
    <row r="96" spans="1:2" x14ac:dyDescent="0.2">
      <c r="A96" s="57" t="s">
        <v>566</v>
      </c>
      <c r="B96" s="40"/>
    </row>
    <row r="97" spans="1:2" x14ac:dyDescent="0.2">
      <c r="A97" s="65" t="s">
        <v>567</v>
      </c>
      <c r="B97" s="40"/>
    </row>
    <row r="98" spans="1:2" x14ac:dyDescent="0.2">
      <c r="A98" s="65" t="s">
        <v>555</v>
      </c>
      <c r="B98" s="40"/>
    </row>
    <row r="99" spans="1:2" x14ac:dyDescent="0.2">
      <c r="A99" s="62" t="s">
        <v>558</v>
      </c>
      <c r="B99" s="40"/>
    </row>
    <row r="100" spans="1:2" x14ac:dyDescent="0.2">
      <c r="A100" s="65" t="s">
        <v>548</v>
      </c>
      <c r="B100" s="40"/>
    </row>
    <row r="101" spans="1:2" x14ac:dyDescent="0.2">
      <c r="A101" s="63" t="s">
        <v>533</v>
      </c>
      <c r="B101" s="40"/>
    </row>
    <row r="102" spans="1:2" x14ac:dyDescent="0.2">
      <c r="A102" s="57" t="s">
        <v>569</v>
      </c>
      <c r="B102" s="40"/>
    </row>
    <row r="103" spans="1:2" x14ac:dyDescent="0.2">
      <c r="A103" s="65" t="s">
        <v>547</v>
      </c>
      <c r="B103" s="40"/>
    </row>
    <row r="104" spans="1:2" x14ac:dyDescent="0.2">
      <c r="A104" s="64"/>
      <c r="B104" s="40"/>
    </row>
    <row r="105" spans="1:2" x14ac:dyDescent="0.2">
      <c r="A105" s="64"/>
      <c r="B105" s="40"/>
    </row>
    <row r="106" spans="1:2" x14ac:dyDescent="0.2">
      <c r="A106" s="64"/>
      <c r="B106" s="40"/>
    </row>
    <row r="107" spans="1:2" x14ac:dyDescent="0.2">
      <c r="B107" s="40"/>
    </row>
    <row r="108" spans="1:2" x14ac:dyDescent="0.2">
      <c r="B108" s="40"/>
    </row>
    <row r="109" spans="1:2" x14ac:dyDescent="0.2">
      <c r="B109" s="40"/>
    </row>
    <row r="110" spans="1:2" ht="15" x14ac:dyDescent="0.25">
      <c r="B110" s="59"/>
    </row>
    <row r="111" spans="1:2" ht="15" x14ac:dyDescent="0.25">
      <c r="A111" s="58" t="s">
        <v>526</v>
      </c>
      <c r="B111" s="60" t="s">
        <v>528</v>
      </c>
    </row>
    <row r="112" spans="1:2" ht="15" x14ac:dyDescent="0.25">
      <c r="A112" s="58" t="s">
        <v>527</v>
      </c>
      <c r="B112" s="40" t="s">
        <v>529</v>
      </c>
    </row>
    <row r="113" spans="1:2" x14ac:dyDescent="0.2">
      <c r="A113" s="61">
        <v>41358</v>
      </c>
      <c r="B113" t="s">
        <v>570</v>
      </c>
    </row>
    <row r="114" spans="1:2" x14ac:dyDescent="0.2">
      <c r="A114" s="61">
        <v>42758</v>
      </c>
    </row>
  </sheetData>
  <sheetProtection password="CF7A"/>
  <sortState ref="A44:B103">
    <sortCondition ref="B44"/>
  </sortState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6"/>
  <sheetViews>
    <sheetView showGridLines="0" showZeros="0" tabSelected="1" zoomScaleNormal="100" workbookViewId="0">
      <selection activeCell="AX39" sqref="AX39"/>
    </sheetView>
  </sheetViews>
  <sheetFormatPr defaultColWidth="8.85546875" defaultRowHeight="12.75" x14ac:dyDescent="0.2"/>
  <cols>
    <col min="1" max="48" width="2.140625" style="2" customWidth="1"/>
    <col min="49" max="49" width="2.28515625" style="2" customWidth="1"/>
    <col min="50" max="16384" width="8.85546875" style="2"/>
  </cols>
  <sheetData>
    <row r="1" spans="1:48" ht="15.75" x14ac:dyDescent="0.25">
      <c r="M1" s="73" t="s">
        <v>511</v>
      </c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45"/>
      <c r="AL1" s="45"/>
      <c r="AM1" s="45"/>
      <c r="AN1" s="45"/>
      <c r="AO1" s="45"/>
      <c r="AP1" s="45"/>
      <c r="AQ1" s="45"/>
      <c r="AR1" s="45"/>
    </row>
    <row r="2" spans="1:48" s="52" customFormat="1" ht="15.75" x14ac:dyDescent="0.25">
      <c r="A2" s="150"/>
      <c r="B2" s="150"/>
      <c r="C2" s="150"/>
      <c r="D2" s="150"/>
      <c r="E2" s="150"/>
      <c r="F2" s="150"/>
      <c r="G2" s="150"/>
      <c r="H2" s="150"/>
      <c r="I2" s="148" t="s">
        <v>243</v>
      </c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9" t="s">
        <v>506</v>
      </c>
      <c r="AP2" s="149"/>
      <c r="AQ2" s="149"/>
      <c r="AR2" s="149"/>
      <c r="AS2" s="149"/>
      <c r="AT2" s="149"/>
      <c r="AU2" s="149"/>
      <c r="AV2" s="149"/>
    </row>
    <row r="3" spans="1:48" s="52" customFormat="1" ht="15.75" x14ac:dyDescent="0.25">
      <c r="A3" s="151" t="s">
        <v>572</v>
      </c>
      <c r="B3" s="152"/>
      <c r="C3" s="152"/>
      <c r="D3" s="152"/>
      <c r="E3" s="152"/>
      <c r="F3" s="152"/>
      <c r="G3" s="152"/>
      <c r="H3" s="152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56" t="s">
        <v>258</v>
      </c>
      <c r="AP3" s="156"/>
      <c r="AQ3" s="156"/>
      <c r="AR3" s="156"/>
      <c r="AS3" s="156"/>
      <c r="AT3" s="156"/>
      <c r="AU3" s="156"/>
      <c r="AV3" s="156"/>
    </row>
    <row r="4" spans="1:48" ht="3.95" customHeight="1" thickBot="1" x14ac:dyDescent="0.2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</row>
    <row r="5" spans="1:48" s="13" customFormat="1" ht="3.95" customHeight="1" thickTop="1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</row>
    <row r="6" spans="1:48" ht="15.75" x14ac:dyDescent="0.25">
      <c r="A6" s="160" t="s">
        <v>59</v>
      </c>
      <c r="B6" s="160"/>
      <c r="C6" s="160"/>
      <c r="D6" s="160"/>
      <c r="E6" s="160"/>
      <c r="F6" s="160"/>
      <c r="G6" s="160"/>
      <c r="H6" s="160"/>
      <c r="I6" s="161" t="str">
        <f>IF(G10&gt;0,(G9 &amp; " - " &amp; G10 &amp; " - " &amp; G11),"")</f>
        <v/>
      </c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2"/>
      <c r="AP6" s="162"/>
      <c r="AQ6" s="162"/>
      <c r="AR6" s="162"/>
      <c r="AS6" s="162"/>
      <c r="AT6" s="162"/>
      <c r="AU6" s="162"/>
      <c r="AV6" s="162"/>
    </row>
    <row r="7" spans="1:48" ht="5.0999999999999996" customHeight="1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</row>
    <row r="8" spans="1:48" x14ac:dyDescent="0.2">
      <c r="A8" s="128"/>
      <c r="B8" s="128"/>
      <c r="C8" s="128"/>
      <c r="D8" s="128"/>
      <c r="E8" s="128"/>
      <c r="F8" s="155"/>
      <c r="G8" s="159" t="s">
        <v>6</v>
      </c>
      <c r="H8" s="159"/>
      <c r="I8" s="159"/>
      <c r="J8" s="10"/>
      <c r="K8" s="153" t="s">
        <v>4</v>
      </c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4"/>
      <c r="AS8" s="154"/>
      <c r="AT8" s="154"/>
      <c r="AU8" s="154"/>
      <c r="AV8" s="154"/>
    </row>
    <row r="9" spans="1:48" x14ac:dyDescent="0.2">
      <c r="A9" s="90" t="s">
        <v>0</v>
      </c>
      <c r="B9" s="90"/>
      <c r="C9" s="90"/>
      <c r="D9" s="90"/>
      <c r="E9" s="90"/>
      <c r="F9" s="137"/>
      <c r="G9" s="76"/>
      <c r="H9" s="77"/>
      <c r="I9" s="78"/>
      <c r="J9" s="14"/>
      <c r="K9" s="163" t="str">
        <f>IF(G9=207,"University of Virginia",IF(G9=209,"University of Virginia Medical Center",IF(G9=246,"University of Virginia's College at Wise",IF(G9=948,"Southwest Virginia Higher Education Center","*****   Please enter an Agency Code   *****"))))</f>
        <v>*****   Please enter an Agency Code   *****</v>
      </c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70"/>
      <c r="AS9" s="71"/>
      <c r="AT9" s="71"/>
      <c r="AU9" s="71"/>
      <c r="AV9" s="71"/>
    </row>
    <row r="10" spans="1:48" x14ac:dyDescent="0.2">
      <c r="A10" s="90" t="s">
        <v>1</v>
      </c>
      <c r="B10" s="90"/>
      <c r="C10" s="90"/>
      <c r="D10" s="90"/>
      <c r="E10" s="90"/>
      <c r="F10" s="137"/>
      <c r="G10" s="84"/>
      <c r="H10" s="77"/>
      <c r="I10" s="78"/>
      <c r="J10" s="14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70"/>
      <c r="AS10" s="71"/>
      <c r="AT10" s="71"/>
      <c r="AU10" s="71"/>
      <c r="AV10" s="71"/>
    </row>
    <row r="11" spans="1:48" x14ac:dyDescent="0.2">
      <c r="A11" s="90" t="s">
        <v>2</v>
      </c>
      <c r="B11" s="90"/>
      <c r="C11" s="90"/>
      <c r="D11" s="90"/>
      <c r="E11" s="90"/>
      <c r="F11" s="137"/>
      <c r="G11" s="145"/>
      <c r="H11" s="146"/>
      <c r="I11" s="147"/>
      <c r="J11" s="14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70"/>
      <c r="AS11" s="71"/>
      <c r="AT11" s="71"/>
      <c r="AU11" s="71"/>
      <c r="AV11" s="71"/>
    </row>
    <row r="12" spans="1:48" x14ac:dyDescent="0.2">
      <c r="A12" s="90" t="s">
        <v>5</v>
      </c>
      <c r="B12" s="90"/>
      <c r="C12" s="90"/>
      <c r="D12" s="90"/>
      <c r="E12" s="90"/>
      <c r="F12" s="90"/>
      <c r="G12" s="90"/>
      <c r="H12" s="90"/>
      <c r="I12" s="90"/>
      <c r="J12" s="137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70"/>
      <c r="AS12" s="71"/>
      <c r="AT12" s="71"/>
      <c r="AU12" s="71"/>
      <c r="AV12" s="71"/>
    </row>
    <row r="13" spans="1:48" x14ac:dyDescent="0.2">
      <c r="A13" s="90" t="s">
        <v>13</v>
      </c>
      <c r="B13" s="90"/>
      <c r="C13" s="90"/>
      <c r="D13" s="90"/>
      <c r="E13" s="90"/>
      <c r="F13" s="90"/>
      <c r="G13" s="90"/>
      <c r="H13" s="90"/>
      <c r="I13" s="90"/>
      <c r="J13" s="137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70"/>
      <c r="AS13" s="71"/>
      <c r="AT13" s="71"/>
      <c r="AU13" s="71"/>
      <c r="AV13" s="71"/>
    </row>
    <row r="14" spans="1:48" x14ac:dyDescent="0.2">
      <c r="A14" s="90" t="s">
        <v>53</v>
      </c>
      <c r="B14" s="90"/>
      <c r="C14" s="90"/>
      <c r="D14" s="90"/>
      <c r="E14" s="90"/>
      <c r="F14" s="90"/>
      <c r="G14" s="90"/>
      <c r="H14" s="90"/>
      <c r="I14" s="90"/>
      <c r="J14" s="137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70"/>
      <c r="AS14" s="71"/>
      <c r="AT14" s="71"/>
      <c r="AU14" s="71"/>
      <c r="AV14" s="71"/>
    </row>
    <row r="15" spans="1:48" ht="5.0999999999999996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42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43"/>
      <c r="AS15" s="41"/>
      <c r="AT15" s="41"/>
      <c r="AU15" s="41"/>
      <c r="AV15" s="41"/>
    </row>
    <row r="16" spans="1:48" x14ac:dyDescent="0.2">
      <c r="A16" s="90" t="s">
        <v>507</v>
      </c>
      <c r="B16" s="90"/>
      <c r="C16" s="90"/>
      <c r="D16" s="90"/>
      <c r="E16" s="90"/>
      <c r="F16" s="84"/>
      <c r="G16" s="85"/>
      <c r="H16" s="85"/>
      <c r="I16" s="86"/>
      <c r="J16" s="42"/>
      <c r="K16" s="90" t="s">
        <v>515</v>
      </c>
      <c r="L16" s="90"/>
      <c r="M16" s="90"/>
      <c r="N16" s="84"/>
      <c r="O16" s="91"/>
      <c r="P16" s="91"/>
      <c r="Q16" s="92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43"/>
      <c r="AS16" s="41"/>
      <c r="AT16" s="41"/>
      <c r="AU16" s="41"/>
      <c r="AV16" s="41"/>
    </row>
    <row r="17" spans="1:49" ht="6" customHeight="1" x14ac:dyDescent="0.2">
      <c r="A17" s="119"/>
      <c r="B17" s="119"/>
      <c r="C17" s="119"/>
      <c r="D17" s="119"/>
      <c r="E17" s="119"/>
      <c r="F17" s="119"/>
      <c r="G17" s="119"/>
      <c r="H17" s="119"/>
      <c r="I17" s="119"/>
      <c r="J17" s="144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17"/>
      <c r="AS17" s="117"/>
      <c r="AT17" s="117"/>
      <c r="AU17" s="117"/>
      <c r="AV17" s="117"/>
    </row>
    <row r="18" spans="1:49" x14ac:dyDescent="0.2">
      <c r="A18" s="90" t="s">
        <v>239</v>
      </c>
      <c r="B18" s="90"/>
      <c r="C18" s="90"/>
      <c r="D18" s="90"/>
      <c r="E18" s="90"/>
      <c r="F18" s="90"/>
      <c r="G18" s="90"/>
      <c r="H18" s="90"/>
      <c r="I18" s="90"/>
      <c r="J18" s="137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70"/>
      <c r="AS18" s="71"/>
      <c r="AT18" s="71"/>
      <c r="AU18" s="71"/>
      <c r="AV18" s="71"/>
    </row>
    <row r="19" spans="1:49" ht="12.75" customHeight="1" x14ac:dyDescent="0.2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</row>
    <row r="20" spans="1:49" ht="15.75" x14ac:dyDescent="0.25">
      <c r="A20" s="97" t="s">
        <v>240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</row>
    <row r="21" spans="1:49" ht="6" customHeight="1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</row>
    <row r="22" spans="1:49" x14ac:dyDescent="0.2">
      <c r="A22" s="90" t="s">
        <v>241</v>
      </c>
      <c r="B22" s="90"/>
      <c r="C22" s="90"/>
      <c r="D22" s="90"/>
      <c r="E22" s="90"/>
      <c r="F22" s="90"/>
      <c r="G22" s="90"/>
      <c r="H22" s="90"/>
      <c r="I22" s="90"/>
      <c r="J22" s="118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70"/>
      <c r="AS22" s="71"/>
      <c r="AT22" s="71"/>
      <c r="AU22" s="71"/>
      <c r="AV22" s="71"/>
    </row>
    <row r="23" spans="1:49" ht="12.75" customHeight="1" x14ac:dyDescent="0.2">
      <c r="A23" s="90" t="s">
        <v>242</v>
      </c>
      <c r="B23" s="90"/>
      <c r="C23" s="90"/>
      <c r="D23" s="90"/>
      <c r="E23" s="90"/>
      <c r="F23" s="90"/>
      <c r="G23" s="90"/>
      <c r="H23" s="90"/>
      <c r="I23" s="90"/>
      <c r="J23" s="118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70"/>
      <c r="AS23" s="71"/>
      <c r="AT23" s="71"/>
      <c r="AU23" s="71"/>
      <c r="AV23" s="71"/>
    </row>
    <row r="24" spans="1:49" ht="12.75" customHeight="1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</row>
    <row r="25" spans="1:49" ht="15.75" customHeight="1" x14ac:dyDescent="0.25">
      <c r="A25" s="97" t="s">
        <v>248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71"/>
      <c r="V25" s="71"/>
      <c r="W25" s="71"/>
      <c r="X25" s="71"/>
      <c r="Y25" s="71"/>
      <c r="Z25" s="71"/>
      <c r="AA25" s="71"/>
      <c r="AB25" s="71"/>
      <c r="AC25" s="21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20"/>
      <c r="AS25" s="120"/>
      <c r="AT25" s="120"/>
      <c r="AU25" s="120"/>
      <c r="AV25" s="120"/>
    </row>
    <row r="26" spans="1:49" ht="12.75" customHeight="1" x14ac:dyDescent="0.25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96"/>
      <c r="V26" s="96"/>
      <c r="W26" s="96"/>
      <c r="X26" s="96"/>
      <c r="Y26" s="96"/>
      <c r="Z26" s="96"/>
      <c r="AA26" s="96"/>
      <c r="AB26" s="96"/>
      <c r="AC26" s="20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89"/>
      <c r="AS26" s="89"/>
      <c r="AT26" s="89"/>
      <c r="AU26" s="89"/>
      <c r="AV26" s="89"/>
      <c r="AW26" s="4"/>
    </row>
    <row r="27" spans="1:49" ht="12.75" customHeight="1" x14ac:dyDescent="0.25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6" t="s">
        <v>7</v>
      </c>
      <c r="V27" s="96"/>
      <c r="W27" s="96"/>
      <c r="X27" s="96"/>
      <c r="Y27" s="96"/>
      <c r="Z27" s="96"/>
      <c r="AA27" s="96"/>
      <c r="AB27" s="96"/>
      <c r="AC27" s="20"/>
      <c r="AD27" s="96"/>
      <c r="AE27" s="96"/>
      <c r="AF27" s="96"/>
      <c r="AG27" s="96"/>
      <c r="AH27" s="96"/>
      <c r="AI27" s="96"/>
      <c r="AJ27" s="96"/>
      <c r="AK27" s="127"/>
      <c r="AL27" s="127"/>
      <c r="AM27" s="127"/>
      <c r="AN27" s="127"/>
      <c r="AO27" s="127"/>
      <c r="AP27" s="127"/>
      <c r="AQ27" s="127"/>
      <c r="AR27" s="121"/>
      <c r="AS27" s="121"/>
      <c r="AT27" s="121"/>
      <c r="AU27" s="121"/>
      <c r="AV27" s="121"/>
      <c r="AW27" s="4"/>
    </row>
    <row r="28" spans="1:49" ht="12.75" customHeight="1" x14ac:dyDescent="0.25">
      <c r="A28" s="93"/>
      <c r="B28" s="93"/>
      <c r="C28" s="93"/>
      <c r="D28" s="93"/>
      <c r="E28" s="93"/>
      <c r="F28" s="94"/>
      <c r="G28" s="87" t="s">
        <v>244</v>
      </c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113"/>
      <c r="V28" s="113"/>
      <c r="W28" s="113"/>
      <c r="X28" s="113"/>
      <c r="Y28" s="113"/>
      <c r="Z28" s="113"/>
      <c r="AA28" s="113"/>
      <c r="AB28" s="113"/>
      <c r="AC28" s="22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14"/>
      <c r="AS28" s="114"/>
      <c r="AT28" s="114"/>
      <c r="AU28" s="114"/>
      <c r="AV28" s="114"/>
      <c r="AW28" s="4"/>
    </row>
    <row r="29" spans="1:49" ht="12.75" customHeight="1" thickBot="1" x14ac:dyDescent="0.3">
      <c r="A29" s="93"/>
      <c r="B29" s="93"/>
      <c r="C29" s="93"/>
      <c r="D29" s="93"/>
      <c r="E29" s="93"/>
      <c r="F29" s="94"/>
      <c r="G29" s="129" t="s">
        <v>245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4"/>
      <c r="V29" s="134"/>
      <c r="W29" s="134"/>
      <c r="X29" s="134"/>
      <c r="Y29" s="134"/>
      <c r="Z29" s="134"/>
      <c r="AA29" s="134"/>
      <c r="AB29" s="134"/>
      <c r="AC29" s="22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14"/>
      <c r="AS29" s="114"/>
      <c r="AT29" s="114"/>
      <c r="AU29" s="114"/>
      <c r="AV29" s="114"/>
      <c r="AW29" s="4"/>
    </row>
    <row r="30" spans="1:49" ht="12.75" customHeight="1" thickBot="1" x14ac:dyDescent="0.25">
      <c r="A30" s="93"/>
      <c r="B30" s="93"/>
      <c r="C30" s="93"/>
      <c r="D30" s="93"/>
      <c r="E30" s="93"/>
      <c r="F30" s="94"/>
      <c r="G30" s="125" t="s">
        <v>246</v>
      </c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3">
        <f>+U28+U29</f>
        <v>0</v>
      </c>
      <c r="V30" s="123"/>
      <c r="W30" s="123"/>
      <c r="X30" s="123"/>
      <c r="Y30" s="123"/>
      <c r="Z30" s="123"/>
      <c r="AA30" s="123"/>
      <c r="AB30" s="124"/>
      <c r="AC30" s="22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5"/>
      <c r="AS30" s="105"/>
      <c r="AT30" s="105"/>
      <c r="AU30" s="105"/>
      <c r="AV30" s="105"/>
      <c r="AW30" s="16"/>
    </row>
    <row r="31" spans="1:49" x14ac:dyDescent="0.2">
      <c r="A31" s="109"/>
      <c r="B31" s="109"/>
      <c r="C31" s="109"/>
      <c r="D31" s="109"/>
      <c r="E31" s="109"/>
      <c r="F31" s="110"/>
      <c r="G31" s="107" t="s">
        <v>14</v>
      </c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35"/>
      <c r="V31" s="135"/>
      <c r="W31" s="135"/>
      <c r="X31" s="135"/>
      <c r="Y31" s="135"/>
      <c r="Z31" s="135"/>
      <c r="AA31" s="135"/>
      <c r="AB31" s="135"/>
      <c r="AC31" s="22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14"/>
      <c r="AS31" s="114"/>
      <c r="AT31" s="114"/>
      <c r="AU31" s="114"/>
      <c r="AV31" s="114"/>
      <c r="AW31" s="16"/>
    </row>
    <row r="32" spans="1:49" x14ac:dyDescent="0.2">
      <c r="A32" s="109"/>
      <c r="B32" s="109"/>
      <c r="C32" s="109"/>
      <c r="D32" s="109"/>
      <c r="E32" s="109"/>
      <c r="F32" s="110"/>
      <c r="G32" s="87" t="s">
        <v>15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113"/>
      <c r="V32" s="113"/>
      <c r="W32" s="113"/>
      <c r="X32" s="113"/>
      <c r="Y32" s="113"/>
      <c r="Z32" s="113"/>
      <c r="AA32" s="113"/>
      <c r="AB32" s="113"/>
      <c r="AC32" s="22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14"/>
      <c r="AS32" s="114"/>
      <c r="AT32" s="114"/>
      <c r="AU32" s="114"/>
      <c r="AV32" s="114"/>
      <c r="AW32" s="16"/>
    </row>
    <row r="33" spans="1:49" x14ac:dyDescent="0.2">
      <c r="A33" s="109"/>
      <c r="B33" s="109"/>
      <c r="C33" s="109"/>
      <c r="D33" s="109"/>
      <c r="E33" s="109"/>
      <c r="F33" s="110"/>
      <c r="G33" s="132" t="s">
        <v>16</v>
      </c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13"/>
      <c r="V33" s="113"/>
      <c r="W33" s="113"/>
      <c r="X33" s="113"/>
      <c r="Y33" s="113"/>
      <c r="Z33" s="113"/>
      <c r="AA33" s="113"/>
      <c r="AB33" s="113"/>
      <c r="AC33" s="22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14"/>
      <c r="AS33" s="114"/>
      <c r="AT33" s="114"/>
      <c r="AU33" s="114"/>
      <c r="AV33" s="114"/>
      <c r="AW33" s="16"/>
    </row>
    <row r="34" spans="1:49" ht="13.5" thickBot="1" x14ac:dyDescent="0.25">
      <c r="A34" s="109"/>
      <c r="B34" s="109"/>
      <c r="C34" s="109"/>
      <c r="D34" s="109"/>
      <c r="E34" s="109"/>
      <c r="F34" s="110"/>
      <c r="G34" s="132" t="s">
        <v>17</v>
      </c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1">
        <f>Page2!D50</f>
        <v>0</v>
      </c>
      <c r="V34" s="131"/>
      <c r="W34" s="131"/>
      <c r="X34" s="131"/>
      <c r="Y34" s="131"/>
      <c r="Z34" s="131"/>
      <c r="AA34" s="131"/>
      <c r="AB34" s="131"/>
      <c r="AC34" s="22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14"/>
      <c r="AS34" s="114"/>
      <c r="AT34" s="114"/>
      <c r="AU34" s="114"/>
      <c r="AV34" s="114"/>
      <c r="AW34" s="16"/>
    </row>
    <row r="35" spans="1:49" ht="13.5" thickBot="1" x14ac:dyDescent="0.25">
      <c r="A35" s="93"/>
      <c r="B35" s="93"/>
      <c r="C35" s="93"/>
      <c r="D35" s="93"/>
      <c r="E35" s="93"/>
      <c r="F35" s="94"/>
      <c r="G35" s="98" t="s">
        <v>247</v>
      </c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123">
        <f>SUM(U30:AB34)</f>
        <v>0</v>
      </c>
      <c r="V35" s="123"/>
      <c r="W35" s="123"/>
      <c r="X35" s="123"/>
      <c r="Y35" s="123"/>
      <c r="Z35" s="123"/>
      <c r="AA35" s="123"/>
      <c r="AB35" s="124"/>
      <c r="AC35" s="22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5"/>
      <c r="AS35" s="105"/>
      <c r="AT35" s="105"/>
      <c r="AU35" s="105"/>
      <c r="AV35" s="105"/>
      <c r="AW35" s="16"/>
    </row>
    <row r="36" spans="1:49" ht="8.1" customHeight="1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16"/>
    </row>
    <row r="37" spans="1:49" ht="15.75" x14ac:dyDescent="0.25">
      <c r="A37" s="97" t="s">
        <v>249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4"/>
    </row>
    <row r="38" spans="1:49" ht="12.75" customHeight="1" x14ac:dyDescent="0.25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6" t="s">
        <v>252</v>
      </c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4"/>
    </row>
    <row r="39" spans="1:49" x14ac:dyDescent="0.2">
      <c r="A39" s="93"/>
      <c r="B39" s="93"/>
      <c r="C39" s="93"/>
      <c r="D39" s="93"/>
      <c r="E39" s="93"/>
      <c r="F39" s="94"/>
      <c r="G39" s="103" t="s">
        <v>8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13"/>
      <c r="V39" s="113"/>
      <c r="W39" s="113"/>
      <c r="X39" s="113"/>
      <c r="Y39" s="113"/>
      <c r="Z39" s="113"/>
      <c r="AA39" s="113"/>
      <c r="AB39" s="113"/>
      <c r="AC39" s="70"/>
      <c r="AD39" s="117"/>
      <c r="AE39" s="117"/>
      <c r="AF39" s="117"/>
      <c r="AG39" s="117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16"/>
    </row>
    <row r="40" spans="1:49" ht="13.5" thickBot="1" x14ac:dyDescent="0.25">
      <c r="A40" s="93"/>
      <c r="B40" s="93"/>
      <c r="C40" s="93"/>
      <c r="D40" s="93"/>
      <c r="E40" s="93"/>
      <c r="F40" s="94"/>
      <c r="G40" s="115" t="s">
        <v>9</v>
      </c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34"/>
      <c r="V40" s="134"/>
      <c r="W40" s="134"/>
      <c r="X40" s="134"/>
      <c r="Y40" s="134"/>
      <c r="Z40" s="134"/>
      <c r="AA40" s="134"/>
      <c r="AB40" s="134"/>
      <c r="AC40" s="70"/>
      <c r="AD40" s="117"/>
      <c r="AE40" s="117"/>
      <c r="AF40" s="117"/>
      <c r="AG40" s="117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16"/>
    </row>
    <row r="41" spans="1:49" ht="13.5" thickBot="1" x14ac:dyDescent="0.25">
      <c r="A41" s="93"/>
      <c r="B41" s="93"/>
      <c r="C41" s="93"/>
      <c r="D41" s="93"/>
      <c r="E41" s="93"/>
      <c r="F41" s="94"/>
      <c r="G41" s="98" t="s">
        <v>52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100">
        <f>SUM(U39:AB40)</f>
        <v>0</v>
      </c>
      <c r="V41" s="100"/>
      <c r="W41" s="100"/>
      <c r="X41" s="100"/>
      <c r="Y41" s="100"/>
      <c r="Z41" s="100"/>
      <c r="AA41" s="100"/>
      <c r="AB41" s="101"/>
      <c r="AC41" s="111" t="s">
        <v>61</v>
      </c>
      <c r="AD41" s="112"/>
      <c r="AE41" s="112"/>
      <c r="AF41" s="112"/>
      <c r="AG41" s="112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16"/>
    </row>
    <row r="42" spans="1:49" ht="6" customHeight="1" x14ac:dyDescent="0.2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16"/>
    </row>
    <row r="43" spans="1:49" ht="15.75" thickBot="1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82" t="s">
        <v>253</v>
      </c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16"/>
    </row>
    <row r="44" spans="1:49" ht="13.5" thickBot="1" x14ac:dyDescent="0.25">
      <c r="A44" s="93"/>
      <c r="B44" s="93"/>
      <c r="C44" s="93"/>
      <c r="D44" s="93"/>
      <c r="E44" s="93"/>
      <c r="F44" s="94"/>
      <c r="G44" s="125" t="s">
        <v>257</v>
      </c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64"/>
      <c r="U44" s="79"/>
      <c r="V44" s="80"/>
      <c r="W44" s="80"/>
      <c r="X44" s="80"/>
      <c r="Y44" s="80"/>
      <c r="Z44" s="80"/>
      <c r="AA44" s="80"/>
      <c r="AB44" s="81"/>
      <c r="AC44" s="74" t="s">
        <v>91</v>
      </c>
      <c r="AD44" s="75"/>
      <c r="AE44" s="75"/>
      <c r="AF44" s="75"/>
      <c r="AG44" s="75"/>
      <c r="AH44" s="75"/>
      <c r="AI44" s="75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16"/>
    </row>
    <row r="45" spans="1:49" ht="8.1" customHeight="1" x14ac:dyDescent="0.2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16"/>
    </row>
    <row r="46" spans="1:49" ht="15.75" customHeight="1" x14ac:dyDescent="0.25">
      <c r="A46" s="97" t="s">
        <v>250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4"/>
    </row>
    <row r="47" spans="1:49" ht="6" customHeight="1" x14ac:dyDescent="0.2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4"/>
    </row>
    <row r="48" spans="1:49" ht="12.75" customHeight="1" x14ac:dyDescent="0.25">
      <c r="A48" s="95"/>
      <c r="B48" s="95"/>
      <c r="C48" s="95"/>
      <c r="D48" s="95"/>
      <c r="E48" s="95"/>
      <c r="F48" s="102"/>
      <c r="G48" s="87" t="s">
        <v>512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141"/>
      <c r="V48" s="141"/>
      <c r="W48" s="141"/>
      <c r="X48" s="141"/>
      <c r="Y48" s="141"/>
      <c r="Z48" s="141"/>
      <c r="AA48" s="141"/>
      <c r="AB48" s="141"/>
      <c r="AC48" s="142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4"/>
    </row>
    <row r="49" spans="1:49" ht="12.75" customHeight="1" x14ac:dyDescent="0.25">
      <c r="A49" s="95"/>
      <c r="B49" s="95"/>
      <c r="C49" s="95"/>
      <c r="D49" s="95"/>
      <c r="E49" s="95"/>
      <c r="F49" s="102"/>
      <c r="G49" s="132" t="s">
        <v>251</v>
      </c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41"/>
      <c r="V49" s="141"/>
      <c r="W49" s="141"/>
      <c r="X49" s="141"/>
      <c r="Y49" s="141"/>
      <c r="Z49" s="141"/>
      <c r="AA49" s="141"/>
      <c r="AB49" s="141"/>
      <c r="AC49" s="142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4"/>
    </row>
    <row r="50" spans="1:49" ht="8.1" customHeight="1" x14ac:dyDescent="0.25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4"/>
    </row>
    <row r="51" spans="1:49" ht="15.75" customHeight="1" x14ac:dyDescent="0.25">
      <c r="A51" s="97" t="s">
        <v>256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4"/>
    </row>
    <row r="52" spans="1:49" ht="6" customHeight="1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4"/>
    </row>
    <row r="53" spans="1:49" ht="12.75" customHeight="1" x14ac:dyDescent="0.25">
      <c r="A53" s="95"/>
      <c r="B53" s="95"/>
      <c r="C53" s="95"/>
      <c r="D53" s="95"/>
      <c r="E53" s="95"/>
      <c r="F53" s="102"/>
      <c r="G53" s="139" t="s">
        <v>519</v>
      </c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40"/>
      <c r="AE53" s="168" t="s">
        <v>60</v>
      </c>
      <c r="AF53" s="168"/>
      <c r="AG53" s="168"/>
      <c r="AH53" s="142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4"/>
    </row>
    <row r="54" spans="1:49" ht="6" customHeight="1" x14ac:dyDescent="0.2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4"/>
    </row>
    <row r="55" spans="1:49" ht="12.75" customHeight="1" x14ac:dyDescent="0.25">
      <c r="A55" s="95"/>
      <c r="B55" s="95"/>
      <c r="C55" s="95"/>
      <c r="D55" s="95"/>
      <c r="E55" s="95"/>
      <c r="F55" s="102"/>
      <c r="G55" s="132" t="s">
        <v>254</v>
      </c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40"/>
      <c r="AE55" s="168" t="s">
        <v>60</v>
      </c>
      <c r="AF55" s="168"/>
      <c r="AG55" s="168"/>
      <c r="AH55" s="142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4"/>
    </row>
    <row r="56" spans="1:49" ht="6" customHeight="1" x14ac:dyDescent="0.2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4"/>
    </row>
    <row r="57" spans="1:49" ht="12.75" customHeight="1" x14ac:dyDescent="0.25">
      <c r="A57" s="95"/>
      <c r="B57" s="95"/>
      <c r="C57" s="95"/>
      <c r="D57" s="95"/>
      <c r="E57" s="95"/>
      <c r="F57" s="102"/>
      <c r="G57" s="132" t="s">
        <v>255</v>
      </c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40"/>
      <c r="AE57" s="168" t="s">
        <v>60</v>
      </c>
      <c r="AF57" s="168"/>
      <c r="AG57" s="168"/>
      <c r="AH57" s="142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4"/>
    </row>
    <row r="58" spans="1:49" ht="5.0999999999999996" customHeight="1" x14ac:dyDescent="0.2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6"/>
    </row>
    <row r="59" spans="1:49" x14ac:dyDescent="0.2">
      <c r="A59" s="159" t="s">
        <v>10</v>
      </c>
      <c r="B59" s="159"/>
      <c r="C59" s="159"/>
      <c r="D59" s="159"/>
      <c r="E59" s="159"/>
      <c r="F59" s="159"/>
      <c r="G59" s="159"/>
      <c r="H59" s="159"/>
      <c r="I59" s="159" t="s">
        <v>12</v>
      </c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54" t="s">
        <v>3</v>
      </c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W59" s="16"/>
    </row>
    <row r="60" spans="1:49" x14ac:dyDescent="0.2">
      <c r="A60" s="72" t="s">
        <v>508</v>
      </c>
      <c r="B60" s="72"/>
      <c r="C60" s="72"/>
      <c r="D60" s="72"/>
      <c r="E60" s="72"/>
      <c r="F60" s="72"/>
      <c r="G60" s="72"/>
      <c r="H60" s="72"/>
      <c r="I60" s="170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2"/>
      <c r="W60" s="173" t="s">
        <v>505</v>
      </c>
      <c r="X60" s="174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7"/>
      <c r="AW60" s="16"/>
    </row>
    <row r="61" spans="1:49" x14ac:dyDescent="0.2">
      <c r="A61" s="143" t="s">
        <v>508</v>
      </c>
      <c r="B61" s="143"/>
      <c r="C61" s="143"/>
      <c r="D61" s="143"/>
      <c r="E61" s="143"/>
      <c r="F61" s="143"/>
      <c r="G61" s="143"/>
      <c r="H61" s="143"/>
      <c r="I61" s="175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7"/>
      <c r="W61" s="173" t="s">
        <v>577</v>
      </c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6"/>
      <c r="AW61" s="16"/>
    </row>
    <row r="62" spans="1:49" x14ac:dyDescent="0.2">
      <c r="A62" s="72" t="s">
        <v>516</v>
      </c>
      <c r="B62" s="72"/>
      <c r="C62" s="72"/>
      <c r="D62" s="72"/>
      <c r="E62" s="72"/>
      <c r="F62" s="72"/>
      <c r="G62" s="72"/>
      <c r="H62" s="72"/>
      <c r="I62" s="165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7"/>
      <c r="W62" s="173" t="s">
        <v>579</v>
      </c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80"/>
      <c r="AW62" s="16"/>
    </row>
    <row r="63" spans="1:49" x14ac:dyDescent="0.2">
      <c r="A63" s="72" t="s">
        <v>516</v>
      </c>
      <c r="B63" s="72"/>
      <c r="C63" s="72"/>
      <c r="D63" s="72"/>
      <c r="E63" s="72"/>
      <c r="F63" s="72"/>
      <c r="G63" s="72"/>
      <c r="H63" s="72"/>
      <c r="I63" s="170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2"/>
      <c r="W63" s="173" t="s">
        <v>574</v>
      </c>
      <c r="X63" s="174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7"/>
      <c r="AW63" s="16"/>
    </row>
    <row r="64" spans="1:49" x14ac:dyDescent="0.2">
      <c r="A64" s="72" t="s">
        <v>509</v>
      </c>
      <c r="B64" s="72"/>
      <c r="C64" s="72"/>
      <c r="D64" s="72"/>
      <c r="E64" s="72"/>
      <c r="F64" s="72"/>
      <c r="G64" s="72"/>
      <c r="H64" s="72"/>
      <c r="I64" s="173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7"/>
      <c r="W64" s="173" t="s">
        <v>573</v>
      </c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8"/>
      <c r="AW64" s="16"/>
    </row>
    <row r="65" spans="1:49" x14ac:dyDescent="0.2">
      <c r="A65" s="72" t="s">
        <v>492</v>
      </c>
      <c r="B65" s="72"/>
      <c r="C65" s="72"/>
      <c r="D65" s="72"/>
      <c r="E65" s="72"/>
      <c r="F65" s="72"/>
      <c r="G65" s="72"/>
      <c r="H65" s="72"/>
      <c r="I65" s="173" t="s">
        <v>525</v>
      </c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7"/>
      <c r="W65" s="173" t="s">
        <v>510</v>
      </c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8"/>
      <c r="AW65" s="16"/>
    </row>
    <row r="66" spans="1:49" ht="14.2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W66" s="16"/>
    </row>
    <row r="67" spans="1:49" ht="14.25" customHeight="1" x14ac:dyDescent="0.2">
      <c r="A67" s="16" t="s">
        <v>598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W67" s="16"/>
    </row>
    <row r="68" spans="1:49" ht="14.25" customHeight="1" x14ac:dyDescent="0.2">
      <c r="A68" s="16"/>
      <c r="B68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W68" s="16"/>
    </row>
    <row r="69" spans="1:49" ht="12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W69" s="16"/>
    </row>
    <row r="70" spans="1:49" ht="17.2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</row>
    <row r="71" spans="1:49" ht="17.2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</row>
    <row r="72" spans="1:49" ht="17.2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1:49" x14ac:dyDescent="0.2">
      <c r="A73" s="181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1"/>
      <c r="AK73" s="181"/>
      <c r="AL73" s="181"/>
      <c r="AM73" s="181"/>
      <c r="AN73" s="181"/>
      <c r="AO73" s="181"/>
      <c r="AP73" s="181"/>
      <c r="AQ73" s="181"/>
      <c r="AR73" s="181"/>
      <c r="AS73" s="181"/>
      <c r="AT73" s="181"/>
      <c r="AU73" s="181"/>
      <c r="AV73" s="181"/>
    </row>
    <row r="74" spans="1:49" x14ac:dyDescent="0.2">
      <c r="A74" s="169" t="s">
        <v>504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</row>
    <row r="76" spans="1:49" x14ac:dyDescent="0.2">
      <c r="AD76" s="17"/>
      <c r="AE76" s="17"/>
      <c r="AF76" s="17"/>
      <c r="AG76" s="17"/>
      <c r="AI76" s="18"/>
      <c r="AJ76" s="18"/>
      <c r="AK76" s="18"/>
      <c r="AO76" s="18"/>
      <c r="AP76" s="18"/>
      <c r="AQ76" s="18"/>
      <c r="AR76" s="18"/>
      <c r="AS76" s="18"/>
      <c r="AT76" s="18"/>
      <c r="AU76" s="18"/>
      <c r="AV76" s="18"/>
    </row>
  </sheetData>
  <mergeCells count="207">
    <mergeCell ref="A74:AV74"/>
    <mergeCell ref="G57:AD57"/>
    <mergeCell ref="W59:AN59"/>
    <mergeCell ref="A64:H64"/>
    <mergeCell ref="A57:F57"/>
    <mergeCell ref="AE57:AG57"/>
    <mergeCell ref="A60:H60"/>
    <mergeCell ref="I60:V60"/>
    <mergeCell ref="W60:AN60"/>
    <mergeCell ref="AH57:AV57"/>
    <mergeCell ref="A61:H61"/>
    <mergeCell ref="I61:V61"/>
    <mergeCell ref="W61:AN61"/>
    <mergeCell ref="I64:V64"/>
    <mergeCell ref="W64:AN64"/>
    <mergeCell ref="W62:AN62"/>
    <mergeCell ref="A73:AV73"/>
    <mergeCell ref="I65:V65"/>
    <mergeCell ref="W65:AN65"/>
    <mergeCell ref="A59:H59"/>
    <mergeCell ref="I59:V59"/>
    <mergeCell ref="A63:H63"/>
    <mergeCell ref="I63:V63"/>
    <mergeCell ref="W63:AN63"/>
    <mergeCell ref="A45:AV45"/>
    <mergeCell ref="AH53:AV53"/>
    <mergeCell ref="AH55:AV55"/>
    <mergeCell ref="A58:AV58"/>
    <mergeCell ref="A62:H62"/>
    <mergeCell ref="I62:V62"/>
    <mergeCell ref="A35:F35"/>
    <mergeCell ref="U40:AB40"/>
    <mergeCell ref="AJ43:AV43"/>
    <mergeCell ref="A51:AV51"/>
    <mergeCell ref="AJ44:AV44"/>
    <mergeCell ref="A56:AV56"/>
    <mergeCell ref="G48:T48"/>
    <mergeCell ref="A49:F49"/>
    <mergeCell ref="AC48:AV48"/>
    <mergeCell ref="G55:AD55"/>
    <mergeCell ref="A52:AV52"/>
    <mergeCell ref="U48:AB48"/>
    <mergeCell ref="G49:T49"/>
    <mergeCell ref="AE53:AG53"/>
    <mergeCell ref="AE55:AG55"/>
    <mergeCell ref="A55:F55"/>
    <mergeCell ref="A47:AV47"/>
    <mergeCell ref="A50:AV50"/>
    <mergeCell ref="AC43:AI43"/>
    <mergeCell ref="G44:T44"/>
    <mergeCell ref="AD33:AJ33"/>
    <mergeCell ref="G34:T34"/>
    <mergeCell ref="AC39:AG39"/>
    <mergeCell ref="AC38:AG38"/>
    <mergeCell ref="U37:AB37"/>
    <mergeCell ref="AC37:AG37"/>
    <mergeCell ref="AD34:AJ34"/>
    <mergeCell ref="AH40:AV40"/>
    <mergeCell ref="I2:AN2"/>
    <mergeCell ref="I3:AN3"/>
    <mergeCell ref="K10:AQ10"/>
    <mergeCell ref="AO2:AV2"/>
    <mergeCell ref="A2:H2"/>
    <mergeCell ref="A3:H3"/>
    <mergeCell ref="K8:AQ8"/>
    <mergeCell ref="AR8:AV8"/>
    <mergeCell ref="A8:F8"/>
    <mergeCell ref="AO3:AV3"/>
    <mergeCell ref="A10:F10"/>
    <mergeCell ref="A4:AV4"/>
    <mergeCell ref="A5:AV5"/>
    <mergeCell ref="A7:AV7"/>
    <mergeCell ref="G8:I8"/>
    <mergeCell ref="A6:H6"/>
    <mergeCell ref="I6:AN6"/>
    <mergeCell ref="AO6:AV6"/>
    <mergeCell ref="AR9:AV9"/>
    <mergeCell ref="AR10:AV10"/>
    <mergeCell ref="G10:I10"/>
    <mergeCell ref="A9:F9"/>
    <mergeCell ref="K9:AQ9"/>
    <mergeCell ref="AR11:AV11"/>
    <mergeCell ref="A16:E16"/>
    <mergeCell ref="K13:AQ13"/>
    <mergeCell ref="K11:AQ11"/>
    <mergeCell ref="K12:AQ12"/>
    <mergeCell ref="AR14:AV14"/>
    <mergeCell ref="A17:J17"/>
    <mergeCell ref="AR17:AV17"/>
    <mergeCell ref="A11:F11"/>
    <mergeCell ref="G11:I11"/>
    <mergeCell ref="AR12:AV12"/>
    <mergeCell ref="A14:J14"/>
    <mergeCell ref="K14:AQ14"/>
    <mergeCell ref="K18:AQ18"/>
    <mergeCell ref="AR13:AV13"/>
    <mergeCell ref="A12:J12"/>
    <mergeCell ref="A13:J13"/>
    <mergeCell ref="A18:J18"/>
    <mergeCell ref="K17:AQ17"/>
    <mergeCell ref="G53:AD53"/>
    <mergeCell ref="U49:AB49"/>
    <mergeCell ref="AC49:AV49"/>
    <mergeCell ref="AK34:AQ34"/>
    <mergeCell ref="AR28:AV28"/>
    <mergeCell ref="AD30:AJ30"/>
    <mergeCell ref="AC40:AG40"/>
    <mergeCell ref="AD35:AJ35"/>
    <mergeCell ref="U38:AB38"/>
    <mergeCell ref="U35:AB35"/>
    <mergeCell ref="A36:AV36"/>
    <mergeCell ref="AR31:AV31"/>
    <mergeCell ref="AR32:AV32"/>
    <mergeCell ref="A32:F32"/>
    <mergeCell ref="A34:F34"/>
    <mergeCell ref="A37:T37"/>
    <mergeCell ref="AD32:AJ32"/>
    <mergeCell ref="AK32:AQ32"/>
    <mergeCell ref="AK30:AQ30"/>
    <mergeCell ref="G35:T35"/>
    <mergeCell ref="U33:AB33"/>
    <mergeCell ref="U34:AB34"/>
    <mergeCell ref="G33:T33"/>
    <mergeCell ref="A28:F28"/>
    <mergeCell ref="G28:T28"/>
    <mergeCell ref="A27:T27"/>
    <mergeCell ref="U29:AB29"/>
    <mergeCell ref="AD28:AJ28"/>
    <mergeCell ref="AK28:AQ28"/>
    <mergeCell ref="AD29:AJ29"/>
    <mergeCell ref="AK29:AQ29"/>
    <mergeCell ref="A30:F30"/>
    <mergeCell ref="U31:AB31"/>
    <mergeCell ref="A33:F33"/>
    <mergeCell ref="AK33:AQ33"/>
    <mergeCell ref="K22:AQ22"/>
    <mergeCell ref="A20:AV20"/>
    <mergeCell ref="AD25:AJ25"/>
    <mergeCell ref="U25:AB25"/>
    <mergeCell ref="A23:J23"/>
    <mergeCell ref="A19:AV19"/>
    <mergeCell ref="A22:J22"/>
    <mergeCell ref="AR30:AV30"/>
    <mergeCell ref="U28:AB28"/>
    <mergeCell ref="AR25:AV25"/>
    <mergeCell ref="U27:AB27"/>
    <mergeCell ref="AR27:AV27"/>
    <mergeCell ref="AK25:AQ25"/>
    <mergeCell ref="AK26:AQ26"/>
    <mergeCell ref="U30:AB30"/>
    <mergeCell ref="AR23:AV23"/>
    <mergeCell ref="K23:AQ23"/>
    <mergeCell ref="G30:T30"/>
    <mergeCell ref="AD27:AJ27"/>
    <mergeCell ref="AK27:AQ27"/>
    <mergeCell ref="AD26:AJ26"/>
    <mergeCell ref="A26:T26"/>
    <mergeCell ref="AR29:AV29"/>
    <mergeCell ref="G29:T29"/>
    <mergeCell ref="A54:AV54"/>
    <mergeCell ref="A53:F53"/>
    <mergeCell ref="A48:F48"/>
    <mergeCell ref="G39:T39"/>
    <mergeCell ref="AK35:AQ35"/>
    <mergeCell ref="AR35:AV35"/>
    <mergeCell ref="A46:AV46"/>
    <mergeCell ref="AD31:AJ31"/>
    <mergeCell ref="AK31:AQ31"/>
    <mergeCell ref="G31:T31"/>
    <mergeCell ref="A31:F31"/>
    <mergeCell ref="AH41:AV41"/>
    <mergeCell ref="A43:T43"/>
    <mergeCell ref="AC41:AG41"/>
    <mergeCell ref="U39:AB39"/>
    <mergeCell ref="AH37:AV37"/>
    <mergeCell ref="AR33:AV33"/>
    <mergeCell ref="AR34:AV34"/>
    <mergeCell ref="U32:AB32"/>
    <mergeCell ref="A44:F44"/>
    <mergeCell ref="A42:AV42"/>
    <mergeCell ref="A39:F39"/>
    <mergeCell ref="G40:T40"/>
    <mergeCell ref="A40:F40"/>
    <mergeCell ref="AR18:AV18"/>
    <mergeCell ref="A65:H65"/>
    <mergeCell ref="M1:AJ1"/>
    <mergeCell ref="AC44:AI44"/>
    <mergeCell ref="G9:I9"/>
    <mergeCell ref="U44:AB44"/>
    <mergeCell ref="U43:AB43"/>
    <mergeCell ref="AH38:AV38"/>
    <mergeCell ref="AH39:AV39"/>
    <mergeCell ref="F16:I16"/>
    <mergeCell ref="G32:T32"/>
    <mergeCell ref="AR26:AV26"/>
    <mergeCell ref="K16:M16"/>
    <mergeCell ref="N16:Q16"/>
    <mergeCell ref="A24:AV24"/>
    <mergeCell ref="A29:F29"/>
    <mergeCell ref="A21:AV21"/>
    <mergeCell ref="AR22:AV22"/>
    <mergeCell ref="U26:AB26"/>
    <mergeCell ref="A25:T25"/>
    <mergeCell ref="A41:F41"/>
    <mergeCell ref="G41:T41"/>
    <mergeCell ref="A38:T38"/>
    <mergeCell ref="U41:AB41"/>
  </mergeCells>
  <phoneticPr fontId="2" type="noConversion"/>
  <dataValidations xWindow="583" yWindow="434" count="22">
    <dataValidation type="list" allowBlank="1" showInputMessage="1" showErrorMessage="1" prompt="Select appropriate action." sqref="A60:H64">
      <formula1>"Submitted By:,Reviewed By:,Recommended by:, Approved by:,N/A"</formula1>
    </dataValidation>
    <dataValidation type="list" allowBlank="1" showInputMessage="1" showErrorMessage="1" prompt="Select FIPS Code/Project Location (i.e., City or County) using the drop-down arrow to access list of choices._x000a__x000a_If project covers multiple locations, use FIPS Code &quot;999&quot;." sqref="K13:AQ13">
      <formula1>FIPS</formula1>
    </dataValidation>
    <dataValidation type="list" allowBlank="1" showInputMessage="1" showErrorMessage="1" prompt="Select the most appropriate &quot;Project Type&quot; description using the drop-down arrow to access list of choices._x000a__x000a_If choices available do not adequately describe project, select &quot;Miscellaneous&quot; and use the &quot;Comments&quot; field below to provide better description." sqref="K12:AQ12">
      <formula1>PROJECT_TYPE</formula1>
    </dataValidation>
    <dataValidation type="list" allowBlank="1" showInputMessage="1" showErrorMessage="1" prompt="Select &quot;Original&quot; or &quot;Revision&quot; using the drop-down arrow above._x000a__x000a_&quot;Original&quot; = first submission of this form._x000a_&quot;Revision&quot; = all subsequent submissions of this form." sqref="AO3:AV3">
      <formula1>"Original,Revision"</formula1>
    </dataValidation>
    <dataValidation allowBlank="1" showInputMessage="1" showErrorMessage="1" prompt="Enter the Agency Name above." sqref="K9:AQ9"/>
    <dataValidation allowBlank="1" showInputMessage="1" showErrorMessage="1" prompt="Enter the Project Title associated with the 5-digit Project Code." sqref="K10:AQ10"/>
    <dataValidation allowBlank="1" showInputMessage="1" showErrorMessage="1" prompt="If project has multiple Subjobs, enter the Title which best describes this specific Subjob." sqref="K11:AQ11"/>
    <dataValidation allowBlank="1" showInputMessage="1" showErrorMessage="1" prompt="Enter the Subjob Code here._x000a__x000a_Use 3 digits for the Subjob Code, e.g., 001, 002, 003._x000a__x000a_If this form applies to all Subjobs, or if Project has no Subjobs, enter &quot;000&quot; as the Subjob Code." sqref="G11"/>
    <dataValidation allowBlank="1" showInputMessage="1" showErrorMessage="1" prompt="Add any additional clarifications here._x000a__x000a_Space for additional remarks is also provided on the bottom of Page 2." sqref="K17:Q17 K14:AQ14 R16:AQ17"/>
    <dataValidation allowBlank="1" showInputMessage="1" showErrorMessage="1" prompt="Enter the 5-digit Project Code here." sqref="G10:I10"/>
    <dataValidation type="list" allowBlank="1" showInputMessage="1" showErrorMessage="1" sqref="AE53:AG53 AE57:AG57 AE55:AG55">
      <formula1>"Yes,No"</formula1>
    </dataValidation>
    <dataValidation type="list" allowBlank="1" showInputMessage="1" showErrorMessage="1" prompt="Select quantity units.  Use the drop-down arrow to view choices." sqref="AC44:AI44">
      <formula1>QTY_UNITS</formula1>
    </dataValidation>
    <dataValidation allowBlank="1" showInputMessage="1" showErrorMessage="1" prompt="Enter Fixed Asset Accounting System Building Number." sqref="K18:AQ18"/>
    <dataValidation allowBlank="1" showInputMessage="1" showErrorMessage="1" prompt="Enter another value (besides gross square feet), which quantifies the project scope.  For example, for dorms, enter the # of beds; for prisons, the # of cells; for a sewer or waterline, the lineal feet of pipe. (If no selections apply, use &quot;1 Lot&quot;.)_x000a_" sqref="U44:AB44"/>
    <dataValidation allowBlank="1" showInputMessage="1" showErrorMessage="1" prompt="Enter PIMS Project # here.                   _x000a__x000a_Format should be PXXXXX;   Ex: P01234" sqref="F16:I16"/>
    <dataValidation type="list" allowBlank="1" showInputMessage="1" showErrorMessage="1" prompt="Enter the 3-digit Agency Code here." sqref="G9:I9">
      <formula1>"207,209,246,948"</formula1>
    </dataValidation>
    <dataValidation allowBlank="1" showInputMessage="1" showErrorMessage="1" prompt="Enter appropriate WO# here." sqref="N16:Q16"/>
    <dataValidation type="list" allowBlank="1" showInputMessage="1" showErrorMessage="1" sqref="I61:V61">
      <formula1>Team_Leaders</formula1>
    </dataValidation>
    <dataValidation type="list" allowBlank="1" showInputMessage="1" showErrorMessage="1" sqref="I60:V60">
      <formula1>Project_Mgrs</formula1>
    </dataValidation>
    <dataValidation type="list" allowBlank="1" showInputMessage="1" showErrorMessage="1" prompt="Select appropriate action." sqref="A65:H65">
      <formula1>"Accepted,Submitted By:,Reviewed By:,Recommended by:, Approved by:,N/A"</formula1>
    </dataValidation>
    <dataValidation allowBlank="1" showErrorMessage="1" prompt="Add any additional clarifications here._x000a__x000a_Space for additional remarks is also provided on the bottom of Page 2." sqref="K22:AQ22 K23:AQ23"/>
    <dataValidation type="list" allowBlank="1" showInputMessage="1" showErrorMessage="1" sqref="I62:V62">
      <formula1>FP_C_Directors</formula1>
    </dataValidation>
  </dataValidations>
  <printOptions horizontalCentered="1"/>
  <pageMargins left="0.25" right="0.25" top="0.25" bottom="0.25" header="0" footer="0"/>
  <pageSetup scale="91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583" yWindow="434" count="2">
        <x14:dataValidation type="list" allowBlank="1" showInputMessage="1" showErrorMessage="1">
          <x14:formula1>
            <xm:f>Data!$B$51:$B$54</xm:f>
          </x14:formula1>
          <xm:sqref>I63:V63</xm:sqref>
        </x14:dataValidation>
        <x14:dataValidation type="list" allowBlank="1" showInputMessage="1" showErrorMessage="1">
          <x14:formula1>
            <xm:f>Data!$B$58:$B$59</xm:f>
          </x14:formula1>
          <xm:sqref>I64:V64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GridLines="0" workbookViewId="0">
      <selection activeCell="N14" sqref="N14"/>
    </sheetView>
  </sheetViews>
  <sheetFormatPr defaultRowHeight="12.75" x14ac:dyDescent="0.2"/>
  <cols>
    <col min="1" max="1" width="3" customWidth="1"/>
    <col min="3" max="3" width="12.85546875" customWidth="1"/>
    <col min="4" max="4" width="12.7109375" customWidth="1"/>
    <col min="5" max="5" width="2" customWidth="1"/>
    <col min="6" max="6" width="5.42578125" customWidth="1"/>
    <col min="7" max="9" width="9.28515625" customWidth="1"/>
    <col min="10" max="10" width="17.140625" customWidth="1"/>
    <col min="11" max="11" width="12.7109375" customWidth="1"/>
  </cols>
  <sheetData>
    <row r="1" spans="1:11" s="1" customFormat="1" ht="15.75" x14ac:dyDescent="0.25">
      <c r="A1" s="48"/>
      <c r="B1" s="48"/>
      <c r="C1" s="48"/>
      <c r="D1" s="183" t="str">
        <f>Page1!M1</f>
        <v>UNIVERSITY of VIRGINIA</v>
      </c>
      <c r="E1" s="71"/>
      <c r="F1" s="71"/>
      <c r="G1" s="71"/>
      <c r="H1" s="71"/>
      <c r="I1" s="71"/>
      <c r="J1" s="47"/>
      <c r="K1" s="47" t="str">
        <f>Page1!AO2</f>
        <v>HECO - 14</v>
      </c>
    </row>
    <row r="2" spans="1:11" s="12" customFormat="1" ht="13.5" thickBot="1" x14ac:dyDescent="0.25">
      <c r="A2" s="184" t="str">
        <f>Page1!A16</f>
        <v>PIMS #:</v>
      </c>
      <c r="B2" s="184"/>
      <c r="C2" s="54">
        <f>Page1!F16</f>
        <v>0</v>
      </c>
      <c r="D2" s="49"/>
      <c r="E2" s="222"/>
      <c r="F2" s="222"/>
      <c r="G2" s="222"/>
      <c r="H2" s="222"/>
      <c r="I2" s="222"/>
      <c r="J2" s="221" t="s">
        <v>54</v>
      </c>
      <c r="K2" s="221"/>
    </row>
    <row r="3" spans="1:11" s="12" customFormat="1" x14ac:dyDescent="0.2">
      <c r="A3" s="197"/>
      <c r="B3" s="197"/>
      <c r="C3" s="197"/>
      <c r="D3" s="223"/>
      <c r="E3" s="197"/>
      <c r="F3" s="197"/>
      <c r="G3" s="197"/>
      <c r="H3" s="197"/>
      <c r="I3" s="197"/>
      <c r="J3" s="197"/>
      <c r="K3" s="197"/>
    </row>
    <row r="4" spans="1:11" s="1" customFormat="1" ht="15.75" x14ac:dyDescent="0.25">
      <c r="A4" s="217" t="s">
        <v>48</v>
      </c>
      <c r="B4" s="217"/>
      <c r="C4" s="217"/>
      <c r="D4" s="224"/>
      <c r="E4" s="225" t="s">
        <v>259</v>
      </c>
      <c r="F4" s="217"/>
      <c r="G4" s="217"/>
      <c r="H4" s="217"/>
      <c r="I4" s="217"/>
      <c r="J4" s="217"/>
      <c r="K4" s="217"/>
    </row>
    <row r="5" spans="1:11" x14ac:dyDescent="0.2">
      <c r="A5" s="226" t="s">
        <v>49</v>
      </c>
      <c r="B5" s="226"/>
      <c r="C5" s="226"/>
      <c r="D5" s="227"/>
      <c r="E5" s="228"/>
      <c r="F5" s="71"/>
      <c r="G5" s="71"/>
      <c r="H5" s="71"/>
      <c r="I5" s="71"/>
      <c r="J5" s="71"/>
      <c r="K5" s="71"/>
    </row>
    <row r="6" spans="1:11" x14ac:dyDescent="0.2">
      <c r="A6" s="120"/>
      <c r="B6" s="120"/>
      <c r="C6" s="120"/>
      <c r="D6" s="6"/>
      <c r="E6" s="26"/>
      <c r="F6" s="152" t="s">
        <v>260</v>
      </c>
      <c r="G6" s="152"/>
      <c r="H6" s="152"/>
      <c r="I6" s="152"/>
      <c r="J6" s="152"/>
      <c r="K6" s="152"/>
    </row>
    <row r="7" spans="1:11" x14ac:dyDescent="0.2">
      <c r="A7" s="154" t="s">
        <v>4</v>
      </c>
      <c r="B7" s="154"/>
      <c r="C7" s="154"/>
      <c r="D7" s="5" t="s">
        <v>7</v>
      </c>
      <c r="E7" s="26"/>
      <c r="F7" s="152" t="s">
        <v>513</v>
      </c>
      <c r="G7" s="152"/>
      <c r="H7" s="152"/>
      <c r="I7" s="152"/>
      <c r="J7" s="152"/>
      <c r="K7" s="152"/>
    </row>
    <row r="8" spans="1:11" x14ac:dyDescent="0.2">
      <c r="A8" s="200" t="s">
        <v>55</v>
      </c>
      <c r="B8" s="200"/>
      <c r="C8" s="200"/>
      <c r="D8" s="9"/>
      <c r="E8" s="26"/>
      <c r="F8" s="152"/>
      <c r="G8" s="152"/>
      <c r="H8" s="152"/>
      <c r="I8" s="152"/>
      <c r="J8" s="152"/>
      <c r="K8" s="152"/>
    </row>
    <row r="9" spans="1:11" x14ac:dyDescent="0.2">
      <c r="A9" s="192" t="s">
        <v>20</v>
      </c>
      <c r="B9" s="194"/>
      <c r="C9" s="194"/>
      <c r="D9" s="15"/>
      <c r="F9" s="71"/>
      <c r="G9" s="71"/>
      <c r="H9" s="71"/>
      <c r="I9" s="71"/>
      <c r="J9" s="71"/>
      <c r="K9" s="71"/>
    </row>
    <row r="10" spans="1:11" x14ac:dyDescent="0.2">
      <c r="A10" s="8"/>
      <c r="B10" s="204"/>
      <c r="C10" s="204"/>
      <c r="D10" s="9"/>
      <c r="F10" s="71"/>
      <c r="G10" s="71"/>
      <c r="H10" s="71"/>
      <c r="I10" s="71"/>
      <c r="J10" s="71"/>
      <c r="K10" s="23" t="s">
        <v>11</v>
      </c>
    </row>
    <row r="11" spans="1:11" x14ac:dyDescent="0.2">
      <c r="A11" s="8"/>
      <c r="B11" s="204"/>
      <c r="C11" s="204"/>
      <c r="D11" s="9"/>
      <c r="F11" s="71"/>
      <c r="G11" s="71"/>
      <c r="H11" s="71"/>
      <c r="I11" s="71"/>
      <c r="J11" s="71"/>
    </row>
    <row r="12" spans="1:11" x14ac:dyDescent="0.2">
      <c r="A12" s="192" t="s">
        <v>21</v>
      </c>
      <c r="B12" s="194"/>
      <c r="C12" s="194"/>
      <c r="D12" s="15"/>
      <c r="F12" s="195" t="s">
        <v>262</v>
      </c>
      <c r="G12" s="166"/>
      <c r="H12" s="166"/>
      <c r="I12" s="166"/>
      <c r="J12" s="167"/>
      <c r="K12" s="27"/>
    </row>
    <row r="13" spans="1:11" x14ac:dyDescent="0.2">
      <c r="A13" s="7"/>
      <c r="B13" s="186" t="s">
        <v>22</v>
      </c>
      <c r="C13" s="188"/>
      <c r="D13" s="9"/>
      <c r="F13" s="152"/>
      <c r="G13" s="152"/>
      <c r="H13" s="152"/>
      <c r="I13" s="152"/>
      <c r="J13" s="152"/>
      <c r="K13" s="28"/>
    </row>
    <row r="14" spans="1:11" x14ac:dyDescent="0.2">
      <c r="A14" s="7"/>
      <c r="B14" s="186" t="s">
        <v>47</v>
      </c>
      <c r="C14" s="188"/>
      <c r="D14" s="9"/>
      <c r="F14" s="195" t="s">
        <v>263</v>
      </c>
      <c r="G14" s="166"/>
      <c r="H14" s="166"/>
      <c r="I14" s="166"/>
      <c r="J14" s="167"/>
      <c r="K14" s="27"/>
    </row>
    <row r="15" spans="1:11" x14ac:dyDescent="0.2">
      <c r="A15" s="7"/>
      <c r="B15" s="186" t="s">
        <v>56</v>
      </c>
      <c r="C15" s="188"/>
      <c r="D15" s="9"/>
      <c r="F15" s="152"/>
      <c r="G15" s="152"/>
      <c r="H15" s="152"/>
      <c r="I15" s="152"/>
      <c r="J15" s="152"/>
      <c r="K15" s="28"/>
    </row>
    <row r="16" spans="1:11" x14ac:dyDescent="0.2">
      <c r="A16" s="200" t="s">
        <v>57</v>
      </c>
      <c r="B16" s="200"/>
      <c r="C16" s="200"/>
      <c r="D16" s="9"/>
      <c r="F16" s="195" t="s">
        <v>264</v>
      </c>
      <c r="G16" s="166"/>
      <c r="H16" s="166"/>
      <c r="I16" s="166"/>
      <c r="J16" s="167"/>
      <c r="K16" s="27"/>
    </row>
    <row r="17" spans="1:11" x14ac:dyDescent="0.2">
      <c r="A17" s="200" t="s">
        <v>23</v>
      </c>
      <c r="B17" s="200"/>
      <c r="C17" s="200"/>
      <c r="D17" s="9"/>
      <c r="F17" s="152"/>
      <c r="G17" s="152"/>
      <c r="H17" s="152"/>
      <c r="I17" s="152"/>
      <c r="J17" s="152"/>
      <c r="K17" s="28"/>
    </row>
    <row r="18" spans="1:11" x14ac:dyDescent="0.2">
      <c r="A18" s="198" t="s">
        <v>24</v>
      </c>
      <c r="B18" s="199"/>
      <c r="C18" s="199"/>
      <c r="D18" s="15"/>
      <c r="F18" s="152" t="s">
        <v>261</v>
      </c>
      <c r="G18" s="152"/>
      <c r="H18" s="152"/>
      <c r="I18" s="152"/>
      <c r="J18" s="152"/>
      <c r="K18" s="28"/>
    </row>
    <row r="19" spans="1:11" x14ac:dyDescent="0.2">
      <c r="A19" s="7"/>
      <c r="B19" s="186" t="s">
        <v>25</v>
      </c>
      <c r="C19" s="188"/>
      <c r="D19" s="9"/>
      <c r="F19" s="189" t="s">
        <v>265</v>
      </c>
      <c r="G19" s="190"/>
      <c r="H19" s="190"/>
      <c r="I19" s="190"/>
      <c r="J19" s="191"/>
      <c r="K19" s="27"/>
    </row>
    <row r="20" spans="1:11" x14ac:dyDescent="0.2">
      <c r="A20" s="7"/>
      <c r="B20" s="186" t="s">
        <v>26</v>
      </c>
      <c r="C20" s="188"/>
      <c r="D20" s="9"/>
      <c r="F20" s="189"/>
      <c r="G20" s="190"/>
      <c r="H20" s="190"/>
      <c r="I20" s="190"/>
      <c r="J20" s="191"/>
      <c r="K20" s="27"/>
    </row>
    <row r="21" spans="1:11" x14ac:dyDescent="0.2">
      <c r="A21" s="198" t="s">
        <v>27</v>
      </c>
      <c r="B21" s="199"/>
      <c r="C21" s="199"/>
      <c r="D21" s="15"/>
      <c r="F21" s="152"/>
      <c r="G21" s="152"/>
      <c r="H21" s="152"/>
      <c r="I21" s="152"/>
      <c r="J21" s="152"/>
      <c r="K21" s="28"/>
    </row>
    <row r="22" spans="1:11" x14ac:dyDescent="0.2">
      <c r="A22" s="7"/>
      <c r="B22" s="186" t="s">
        <v>28</v>
      </c>
      <c r="C22" s="188"/>
      <c r="D22" s="9"/>
      <c r="F22" s="152" t="s">
        <v>266</v>
      </c>
      <c r="G22" s="152"/>
      <c r="H22" s="152"/>
      <c r="I22" s="152"/>
      <c r="J22" s="152"/>
      <c r="K22" s="28"/>
    </row>
    <row r="23" spans="1:11" x14ac:dyDescent="0.2">
      <c r="A23" s="7"/>
      <c r="B23" s="186" t="s">
        <v>29</v>
      </c>
      <c r="C23" s="188"/>
      <c r="D23" s="9"/>
      <c r="F23" s="189" t="s">
        <v>265</v>
      </c>
      <c r="G23" s="190"/>
      <c r="H23" s="190"/>
      <c r="I23" s="190"/>
      <c r="J23" s="191"/>
      <c r="K23" s="27"/>
    </row>
    <row r="24" spans="1:11" x14ac:dyDescent="0.2">
      <c r="A24" s="7"/>
      <c r="B24" s="186" t="s">
        <v>30</v>
      </c>
      <c r="C24" s="188"/>
      <c r="D24" s="9"/>
      <c r="F24" s="189"/>
      <c r="G24" s="190"/>
      <c r="H24" s="190"/>
      <c r="I24" s="190"/>
      <c r="J24" s="191"/>
      <c r="K24" s="27"/>
    </row>
    <row r="25" spans="1:11" x14ac:dyDescent="0.2">
      <c r="A25" s="7"/>
      <c r="B25" s="186" t="s">
        <v>31</v>
      </c>
      <c r="C25" s="188"/>
      <c r="D25" s="9"/>
      <c r="F25" s="152"/>
      <c r="G25" s="152"/>
      <c r="H25" s="152"/>
      <c r="I25" s="152"/>
      <c r="J25" s="152"/>
      <c r="K25" s="28"/>
    </row>
    <row r="26" spans="1:11" x14ac:dyDescent="0.2">
      <c r="A26" s="7"/>
      <c r="B26" s="192" t="s">
        <v>32</v>
      </c>
      <c r="C26" s="193"/>
      <c r="D26" s="15"/>
      <c r="F26" s="152" t="s">
        <v>267</v>
      </c>
      <c r="G26" s="152"/>
      <c r="H26" s="152"/>
      <c r="I26" s="152"/>
      <c r="J26" s="152"/>
      <c r="K26" s="28"/>
    </row>
    <row r="27" spans="1:11" x14ac:dyDescent="0.2">
      <c r="A27" s="7"/>
      <c r="B27" s="204"/>
      <c r="C27" s="204"/>
      <c r="D27" s="9"/>
      <c r="F27" s="196" t="s">
        <v>268</v>
      </c>
      <c r="G27" s="196"/>
      <c r="H27" s="196"/>
      <c r="I27" s="196"/>
      <c r="J27" s="196"/>
      <c r="K27" s="28"/>
    </row>
    <row r="28" spans="1:11" x14ac:dyDescent="0.2">
      <c r="A28" s="7"/>
      <c r="B28" s="218"/>
      <c r="C28" s="219"/>
      <c r="D28" s="9"/>
      <c r="F28" s="189" t="s">
        <v>265</v>
      </c>
      <c r="G28" s="190"/>
      <c r="H28" s="190"/>
      <c r="I28" s="190"/>
      <c r="J28" s="191"/>
      <c r="K28" s="27"/>
    </row>
    <row r="29" spans="1:11" x14ac:dyDescent="0.2">
      <c r="A29" s="7"/>
      <c r="B29" s="204"/>
      <c r="C29" s="204"/>
      <c r="D29" s="9"/>
      <c r="F29" s="189"/>
      <c r="G29" s="190"/>
      <c r="H29" s="190"/>
      <c r="I29" s="190"/>
      <c r="J29" s="191"/>
      <c r="K29" s="27"/>
    </row>
    <row r="30" spans="1:11" x14ac:dyDescent="0.2">
      <c r="A30" s="186" t="s">
        <v>33</v>
      </c>
      <c r="B30" s="187"/>
      <c r="C30" s="188"/>
      <c r="D30" s="9"/>
      <c r="F30" s="152"/>
      <c r="G30" s="152"/>
      <c r="H30" s="152"/>
      <c r="I30" s="152"/>
      <c r="J30" s="152"/>
      <c r="K30" s="28"/>
    </row>
    <row r="31" spans="1:11" x14ac:dyDescent="0.2">
      <c r="A31" s="186" t="s">
        <v>34</v>
      </c>
      <c r="B31" s="187"/>
      <c r="C31" s="188"/>
      <c r="D31" s="9"/>
      <c r="F31" s="196" t="s">
        <v>269</v>
      </c>
      <c r="G31" s="196"/>
      <c r="H31" s="196"/>
      <c r="I31" s="196"/>
      <c r="J31" s="196"/>
      <c r="K31" s="28"/>
    </row>
    <row r="32" spans="1:11" x14ac:dyDescent="0.2">
      <c r="A32" s="220" t="s">
        <v>35</v>
      </c>
      <c r="B32" s="220"/>
      <c r="C32" s="220"/>
      <c r="D32" s="15"/>
      <c r="F32" s="189" t="s">
        <v>265</v>
      </c>
      <c r="G32" s="190"/>
      <c r="H32" s="190"/>
      <c r="I32" s="190"/>
      <c r="J32" s="191"/>
      <c r="K32" s="27"/>
    </row>
    <row r="33" spans="1:11" x14ac:dyDescent="0.2">
      <c r="A33" s="7"/>
      <c r="B33" s="204"/>
      <c r="C33" s="204"/>
      <c r="D33" s="9"/>
      <c r="F33" s="189"/>
      <c r="G33" s="190"/>
      <c r="H33" s="190"/>
      <c r="I33" s="190"/>
      <c r="J33" s="191"/>
      <c r="K33" s="27"/>
    </row>
    <row r="34" spans="1:11" x14ac:dyDescent="0.2">
      <c r="A34" s="7"/>
      <c r="B34" s="204"/>
      <c r="C34" s="204"/>
      <c r="D34" s="9"/>
      <c r="F34" s="152"/>
      <c r="G34" s="152"/>
      <c r="H34" s="152"/>
      <c r="I34" s="152"/>
      <c r="J34" s="152"/>
      <c r="K34" s="28"/>
    </row>
    <row r="35" spans="1:11" x14ac:dyDescent="0.2">
      <c r="A35" s="186" t="s">
        <v>36</v>
      </c>
      <c r="B35" s="187"/>
      <c r="C35" s="188"/>
      <c r="D35" s="9"/>
      <c r="F35" s="196" t="s">
        <v>270</v>
      </c>
      <c r="G35" s="196"/>
      <c r="H35" s="196"/>
      <c r="I35" s="196"/>
      <c r="J35" s="196"/>
      <c r="K35" s="28"/>
    </row>
    <row r="36" spans="1:11" x14ac:dyDescent="0.2">
      <c r="A36" s="192" t="s">
        <v>37</v>
      </c>
      <c r="B36" s="194"/>
      <c r="C36" s="193"/>
      <c r="D36" s="15"/>
      <c r="F36" s="189" t="s">
        <v>265</v>
      </c>
      <c r="G36" s="190"/>
      <c r="H36" s="190"/>
      <c r="I36" s="190"/>
      <c r="J36" s="191"/>
      <c r="K36" s="27"/>
    </row>
    <row r="37" spans="1:11" x14ac:dyDescent="0.2">
      <c r="A37" s="7"/>
      <c r="B37" s="186" t="s">
        <v>38</v>
      </c>
      <c r="C37" s="188"/>
      <c r="D37" s="9"/>
      <c r="F37" s="189"/>
      <c r="G37" s="190"/>
      <c r="H37" s="190"/>
      <c r="I37" s="190"/>
      <c r="J37" s="191"/>
      <c r="K37" s="27"/>
    </row>
    <row r="38" spans="1:11" x14ac:dyDescent="0.2">
      <c r="A38" s="7"/>
      <c r="B38" s="192" t="s">
        <v>39</v>
      </c>
      <c r="C38" s="193"/>
      <c r="D38" s="15"/>
      <c r="F38" s="152"/>
      <c r="G38" s="152"/>
      <c r="H38" s="152"/>
      <c r="I38" s="152"/>
      <c r="J38" s="152"/>
      <c r="K38" s="28"/>
    </row>
    <row r="39" spans="1:11" x14ac:dyDescent="0.2">
      <c r="A39" s="7"/>
      <c r="B39" s="186" t="s">
        <v>40</v>
      </c>
      <c r="C39" s="188"/>
      <c r="D39" s="9"/>
      <c r="F39" s="195" t="s">
        <v>520</v>
      </c>
      <c r="G39" s="166"/>
      <c r="H39" s="166"/>
      <c r="I39" s="166"/>
      <c r="J39" s="167"/>
      <c r="K39" s="27"/>
    </row>
    <row r="40" spans="1:11" x14ac:dyDescent="0.2">
      <c r="A40" s="7"/>
      <c r="B40" s="186" t="s">
        <v>41</v>
      </c>
      <c r="C40" s="188"/>
      <c r="D40" s="9"/>
      <c r="F40" s="185"/>
      <c r="G40" s="185"/>
      <c r="H40" s="185"/>
      <c r="I40" s="185"/>
      <c r="J40" s="185"/>
      <c r="K40" s="28"/>
    </row>
    <row r="41" spans="1:11" x14ac:dyDescent="0.2">
      <c r="A41" s="7"/>
      <c r="B41" s="186" t="s">
        <v>42</v>
      </c>
      <c r="C41" s="188"/>
      <c r="D41" s="9"/>
      <c r="F41" s="195" t="s">
        <v>521</v>
      </c>
      <c r="G41" s="166"/>
      <c r="H41" s="166"/>
      <c r="I41" s="166"/>
      <c r="J41" s="167"/>
      <c r="K41" s="27"/>
    </row>
    <row r="42" spans="1:11" x14ac:dyDescent="0.2">
      <c r="A42" s="7"/>
      <c r="B42" s="186" t="s">
        <v>43</v>
      </c>
      <c r="C42" s="188"/>
      <c r="D42" s="9"/>
      <c r="F42" s="185"/>
      <c r="G42" s="185"/>
      <c r="H42" s="185"/>
      <c r="I42" s="185"/>
      <c r="J42" s="185"/>
      <c r="K42" s="28"/>
    </row>
    <row r="43" spans="1:11" x14ac:dyDescent="0.2">
      <c r="A43" s="7"/>
      <c r="B43" s="186" t="s">
        <v>44</v>
      </c>
      <c r="C43" s="188"/>
      <c r="D43" s="9"/>
      <c r="F43" s="195" t="s">
        <v>522</v>
      </c>
      <c r="G43" s="166"/>
      <c r="H43" s="166"/>
      <c r="I43" s="166"/>
      <c r="J43" s="167"/>
      <c r="K43" s="27"/>
    </row>
    <row r="44" spans="1:11" x14ac:dyDescent="0.2">
      <c r="A44" s="200" t="s">
        <v>45</v>
      </c>
      <c r="B44" s="200"/>
      <c r="C44" s="200"/>
      <c r="D44" s="9"/>
      <c r="F44" s="185"/>
      <c r="G44" s="185"/>
      <c r="H44" s="185"/>
      <c r="I44" s="185"/>
      <c r="J44" s="185"/>
      <c r="K44" s="28"/>
    </row>
    <row r="45" spans="1:11" x14ac:dyDescent="0.2">
      <c r="A45" s="200" t="s">
        <v>58</v>
      </c>
      <c r="B45" s="200"/>
      <c r="C45" s="200"/>
      <c r="D45" s="9"/>
      <c r="F45" s="195" t="s">
        <v>523</v>
      </c>
      <c r="G45" s="166"/>
      <c r="H45" s="166"/>
      <c r="I45" s="166"/>
      <c r="J45" s="167"/>
      <c r="K45" s="27"/>
    </row>
    <row r="46" spans="1:11" x14ac:dyDescent="0.2">
      <c r="A46" s="192" t="s">
        <v>46</v>
      </c>
      <c r="B46" s="194"/>
      <c r="C46" s="193"/>
      <c r="D46" s="15"/>
      <c r="F46" s="185"/>
      <c r="G46" s="185"/>
      <c r="H46" s="185"/>
      <c r="I46" s="185"/>
      <c r="J46" s="185"/>
      <c r="K46" s="28"/>
    </row>
    <row r="47" spans="1:11" x14ac:dyDescent="0.2">
      <c r="A47" s="7"/>
      <c r="B47" s="204"/>
      <c r="C47" s="204"/>
      <c r="D47" s="9"/>
      <c r="F47" s="195" t="s">
        <v>524</v>
      </c>
      <c r="G47" s="166"/>
      <c r="H47" s="166"/>
      <c r="I47" s="166"/>
      <c r="J47" s="167"/>
      <c r="K47" s="27"/>
    </row>
    <row r="48" spans="1:11" x14ac:dyDescent="0.2">
      <c r="A48" s="7"/>
      <c r="B48" s="204"/>
      <c r="C48" s="204"/>
      <c r="D48" s="9"/>
      <c r="F48" s="185"/>
      <c r="G48" s="185"/>
      <c r="H48" s="185"/>
      <c r="I48" s="185"/>
      <c r="J48" s="185"/>
      <c r="K48" s="28"/>
    </row>
    <row r="49" spans="1:11" ht="13.5" thickBot="1" x14ac:dyDescent="0.25">
      <c r="A49" s="205" t="s">
        <v>462</v>
      </c>
      <c r="B49" s="206"/>
      <c r="C49" s="207"/>
      <c r="D49" s="34">
        <f>Page3!AJ23</f>
        <v>0</v>
      </c>
      <c r="F49" s="195" t="s">
        <v>271</v>
      </c>
      <c r="G49" s="166"/>
      <c r="H49" s="166"/>
      <c r="I49" s="166"/>
      <c r="J49" s="167"/>
      <c r="K49" s="27"/>
    </row>
    <row r="50" spans="1:11" ht="13.5" thickBot="1" x14ac:dyDescent="0.25">
      <c r="A50" s="202" t="s">
        <v>51</v>
      </c>
      <c r="B50" s="203"/>
      <c r="C50" s="203"/>
      <c r="D50" s="11">
        <f>SUM(D8:D49)</f>
        <v>0</v>
      </c>
      <c r="E50" s="24"/>
      <c r="F50" s="201"/>
      <c r="G50" s="201"/>
      <c r="H50" s="201"/>
      <c r="I50" s="201"/>
      <c r="J50" s="201"/>
      <c r="K50" s="25"/>
    </row>
    <row r="51" spans="1:11" x14ac:dyDescent="0.2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</row>
    <row r="52" spans="1:11" ht="15.75" x14ac:dyDescent="0.25">
      <c r="A52" s="217" t="s">
        <v>50</v>
      </c>
      <c r="B52" s="217"/>
      <c r="C52" s="217"/>
      <c r="D52" s="217"/>
      <c r="E52" s="217"/>
      <c r="F52" s="217"/>
      <c r="G52" s="217"/>
      <c r="H52" s="217"/>
      <c r="I52" s="217"/>
      <c r="J52" s="217"/>
      <c r="K52" s="217"/>
    </row>
    <row r="53" spans="1:11" x14ac:dyDescent="0.2">
      <c r="A53" s="208"/>
      <c r="B53" s="209"/>
      <c r="C53" s="209"/>
      <c r="D53" s="209"/>
      <c r="E53" s="209"/>
      <c r="F53" s="209"/>
      <c r="G53" s="209"/>
      <c r="H53" s="209"/>
      <c r="I53" s="209"/>
      <c r="J53" s="209"/>
      <c r="K53" s="210"/>
    </row>
    <row r="54" spans="1:11" x14ac:dyDescent="0.2">
      <c r="A54" s="211"/>
      <c r="B54" s="212"/>
      <c r="C54" s="212"/>
      <c r="D54" s="212"/>
      <c r="E54" s="212"/>
      <c r="F54" s="212"/>
      <c r="G54" s="212"/>
      <c r="H54" s="212"/>
      <c r="I54" s="212"/>
      <c r="J54" s="212"/>
      <c r="K54" s="213"/>
    </row>
    <row r="55" spans="1:11" x14ac:dyDescent="0.2">
      <c r="A55" s="211"/>
      <c r="B55" s="212"/>
      <c r="C55" s="212"/>
      <c r="D55" s="212"/>
      <c r="E55" s="212"/>
      <c r="F55" s="212"/>
      <c r="G55" s="212"/>
      <c r="H55" s="212"/>
      <c r="I55" s="212"/>
      <c r="J55" s="212"/>
      <c r="K55" s="213"/>
    </row>
    <row r="56" spans="1:11" x14ac:dyDescent="0.2">
      <c r="A56" s="211"/>
      <c r="B56" s="212"/>
      <c r="C56" s="212"/>
      <c r="D56" s="212"/>
      <c r="E56" s="212"/>
      <c r="F56" s="212"/>
      <c r="G56" s="212"/>
      <c r="H56" s="212"/>
      <c r="I56" s="212"/>
      <c r="J56" s="212"/>
      <c r="K56" s="213"/>
    </row>
    <row r="57" spans="1:11" x14ac:dyDescent="0.2">
      <c r="A57" s="211"/>
      <c r="B57" s="212"/>
      <c r="C57" s="212"/>
      <c r="D57" s="212"/>
      <c r="E57" s="212"/>
      <c r="F57" s="212"/>
      <c r="G57" s="212"/>
      <c r="H57" s="212"/>
      <c r="I57" s="212"/>
      <c r="J57" s="212"/>
      <c r="K57" s="213"/>
    </row>
    <row r="58" spans="1:11" x14ac:dyDescent="0.2">
      <c r="A58" s="211"/>
      <c r="B58" s="212"/>
      <c r="C58" s="212"/>
      <c r="D58" s="212"/>
      <c r="E58" s="212"/>
      <c r="F58" s="212"/>
      <c r="G58" s="212"/>
      <c r="H58" s="212"/>
      <c r="I58" s="212"/>
      <c r="J58" s="212"/>
      <c r="K58" s="213"/>
    </row>
    <row r="59" spans="1:11" x14ac:dyDescent="0.2">
      <c r="A59" s="211"/>
      <c r="B59" s="212"/>
      <c r="C59" s="212"/>
      <c r="D59" s="212"/>
      <c r="E59" s="212"/>
      <c r="F59" s="212"/>
      <c r="G59" s="212"/>
      <c r="H59" s="212"/>
      <c r="I59" s="212"/>
      <c r="J59" s="212"/>
      <c r="K59" s="213"/>
    </row>
    <row r="60" spans="1:11" x14ac:dyDescent="0.2">
      <c r="A60" s="214"/>
      <c r="B60" s="215"/>
      <c r="C60" s="215"/>
      <c r="D60" s="215"/>
      <c r="E60" s="215"/>
      <c r="F60" s="215"/>
      <c r="G60" s="215"/>
      <c r="H60" s="215"/>
      <c r="I60" s="215"/>
      <c r="J60" s="215"/>
      <c r="K60" s="216"/>
    </row>
  </sheetData>
  <sheetProtection password="898F" sheet="1" objects="1" scenarios="1"/>
  <mergeCells count="103">
    <mergeCell ref="J2:K2"/>
    <mergeCell ref="E2:I2"/>
    <mergeCell ref="A9:C9"/>
    <mergeCell ref="F19:J19"/>
    <mergeCell ref="A3:D3"/>
    <mergeCell ref="A17:C17"/>
    <mergeCell ref="F7:K7"/>
    <mergeCell ref="F8:K8"/>
    <mergeCell ref="A4:D4"/>
    <mergeCell ref="E4:K4"/>
    <mergeCell ref="A12:C12"/>
    <mergeCell ref="A8:C8"/>
    <mergeCell ref="B10:C10"/>
    <mergeCell ref="B11:C11"/>
    <mergeCell ref="A5:D5"/>
    <mergeCell ref="A7:C7"/>
    <mergeCell ref="A6:C6"/>
    <mergeCell ref="E5:K5"/>
    <mergeCell ref="F41:J41"/>
    <mergeCell ref="F42:J42"/>
    <mergeCell ref="F48:J48"/>
    <mergeCell ref="F49:J49"/>
    <mergeCell ref="B42:C42"/>
    <mergeCell ref="B39:C39"/>
    <mergeCell ref="F29:J29"/>
    <mergeCell ref="F13:J13"/>
    <mergeCell ref="F14:J14"/>
    <mergeCell ref="B24:C24"/>
    <mergeCell ref="B25:C25"/>
    <mergeCell ref="A21:C21"/>
    <mergeCell ref="B23:C23"/>
    <mergeCell ref="F21:J21"/>
    <mergeCell ref="F31:J31"/>
    <mergeCell ref="B29:C29"/>
    <mergeCell ref="A31:C31"/>
    <mergeCell ref="F39:J39"/>
    <mergeCell ref="F40:J40"/>
    <mergeCell ref="F35:J35"/>
    <mergeCell ref="F30:J30"/>
    <mergeCell ref="F17:J17"/>
    <mergeCell ref="F18:J18"/>
    <mergeCell ref="B27:C27"/>
    <mergeCell ref="A53:K60"/>
    <mergeCell ref="B13:C13"/>
    <mergeCell ref="B14:C14"/>
    <mergeCell ref="B15:C15"/>
    <mergeCell ref="B19:C19"/>
    <mergeCell ref="B20:C20"/>
    <mergeCell ref="F20:J20"/>
    <mergeCell ref="B22:C22"/>
    <mergeCell ref="B33:C33"/>
    <mergeCell ref="B34:C34"/>
    <mergeCell ref="A30:C30"/>
    <mergeCell ref="F32:J32"/>
    <mergeCell ref="F33:J33"/>
    <mergeCell ref="F34:J34"/>
    <mergeCell ref="F22:J22"/>
    <mergeCell ref="F23:J23"/>
    <mergeCell ref="A52:K52"/>
    <mergeCell ref="F25:J25"/>
    <mergeCell ref="F26:J26"/>
    <mergeCell ref="F28:J28"/>
    <mergeCell ref="F16:J16"/>
    <mergeCell ref="B28:C28"/>
    <mergeCell ref="A51:K51"/>
    <mergeCell ref="A32:C32"/>
    <mergeCell ref="F50:J50"/>
    <mergeCell ref="F43:J43"/>
    <mergeCell ref="F45:J45"/>
    <mergeCell ref="F47:J47"/>
    <mergeCell ref="F46:J46"/>
    <mergeCell ref="B43:C43"/>
    <mergeCell ref="A44:C44"/>
    <mergeCell ref="A50:C50"/>
    <mergeCell ref="B47:C47"/>
    <mergeCell ref="A46:C46"/>
    <mergeCell ref="A45:C45"/>
    <mergeCell ref="B48:C48"/>
    <mergeCell ref="A49:C49"/>
    <mergeCell ref="D1:I1"/>
    <mergeCell ref="A2:B2"/>
    <mergeCell ref="F44:J44"/>
    <mergeCell ref="A35:C35"/>
    <mergeCell ref="B40:C40"/>
    <mergeCell ref="B41:C41"/>
    <mergeCell ref="F36:J36"/>
    <mergeCell ref="B37:C37"/>
    <mergeCell ref="F37:J37"/>
    <mergeCell ref="B38:C38"/>
    <mergeCell ref="A36:C36"/>
    <mergeCell ref="F9:K9"/>
    <mergeCell ref="F10:J10"/>
    <mergeCell ref="F11:J11"/>
    <mergeCell ref="F12:J12"/>
    <mergeCell ref="F38:J38"/>
    <mergeCell ref="B26:C26"/>
    <mergeCell ref="F27:J27"/>
    <mergeCell ref="E3:K3"/>
    <mergeCell ref="F6:K6"/>
    <mergeCell ref="A18:C18"/>
    <mergeCell ref="A16:C16"/>
    <mergeCell ref="F15:J15"/>
    <mergeCell ref="F24:J24"/>
  </mergeCells>
  <phoneticPr fontId="2" type="noConversion"/>
  <printOptions horizontalCentered="1"/>
  <pageMargins left="0.25" right="0.25" top="0.25" bottom="0.2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"/>
  <sheetViews>
    <sheetView showGridLines="0" workbookViewId="0">
      <selection activeCell="E2" sqref="E2:I2"/>
    </sheetView>
  </sheetViews>
  <sheetFormatPr defaultColWidth="8.85546875" defaultRowHeight="12.75" x14ac:dyDescent="0.2"/>
  <cols>
    <col min="1" max="48" width="2.140625" style="16" customWidth="1"/>
    <col min="49" max="49" width="2.28515625" style="16" customWidth="1"/>
    <col min="50" max="16384" width="8.85546875" style="16"/>
  </cols>
  <sheetData>
    <row r="1" spans="1:49" ht="15.75" x14ac:dyDescent="0.25">
      <c r="A1" s="46"/>
      <c r="B1" s="46"/>
      <c r="C1" s="46"/>
      <c r="D1" s="46"/>
      <c r="E1" s="46"/>
      <c r="F1" s="46"/>
      <c r="G1" s="46"/>
      <c r="H1" s="46"/>
      <c r="I1" s="31"/>
      <c r="J1" s="31"/>
      <c r="K1" s="31"/>
      <c r="L1" s="31"/>
      <c r="M1" s="31"/>
      <c r="N1" s="31"/>
      <c r="O1" s="73" t="str">
        <f>Page1!M1</f>
        <v>UNIVERSITY of VIRGINIA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31"/>
      <c r="AI1" s="31"/>
      <c r="AJ1" s="31"/>
      <c r="AK1" s="31"/>
      <c r="AL1" s="31"/>
      <c r="AM1" s="31"/>
      <c r="AN1" s="31"/>
      <c r="AO1" s="31"/>
      <c r="AP1" s="31"/>
      <c r="AQ1" s="229" t="str">
        <f>Page1!AO2</f>
        <v>HECO - 14</v>
      </c>
      <c r="AR1" s="229"/>
      <c r="AS1" s="229"/>
      <c r="AT1" s="229"/>
      <c r="AU1" s="229"/>
      <c r="AV1" s="229"/>
    </row>
    <row r="2" spans="1:49" ht="15.75" x14ac:dyDescent="0.25">
      <c r="A2" s="119" t="str">
        <f>Page1!A16</f>
        <v>PIMS #:</v>
      </c>
      <c r="B2" s="119"/>
      <c r="C2" s="119"/>
      <c r="D2" s="119"/>
      <c r="E2" s="231">
        <f>Page1!F16</f>
        <v>0</v>
      </c>
      <c r="F2" s="232"/>
      <c r="G2" s="232"/>
      <c r="H2" s="232"/>
      <c r="I2" s="233"/>
      <c r="J2" s="45"/>
      <c r="K2" s="45"/>
      <c r="L2" s="45"/>
      <c r="M2" s="45"/>
      <c r="N2" s="45"/>
      <c r="O2" s="73" t="s">
        <v>457</v>
      </c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45"/>
      <c r="AI2" s="45"/>
      <c r="AJ2" s="45"/>
      <c r="AK2" s="45"/>
      <c r="AL2" s="45"/>
      <c r="AM2" s="45"/>
      <c r="AN2" s="45"/>
      <c r="AO2" s="236" t="s">
        <v>458</v>
      </c>
      <c r="AP2" s="236"/>
      <c r="AQ2" s="236"/>
      <c r="AR2" s="236"/>
      <c r="AS2" s="236"/>
      <c r="AT2" s="236"/>
      <c r="AU2" s="236"/>
      <c r="AV2" s="236"/>
    </row>
    <row r="3" spans="1:49" ht="3.95" customHeight="1" thickBot="1" x14ac:dyDescent="0.25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</row>
    <row r="4" spans="1:49" s="13" customFormat="1" ht="3.95" customHeight="1" thickTop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</row>
    <row r="5" spans="1:49" ht="15.75" x14ac:dyDescent="0.25">
      <c r="A5" s="97" t="s">
        <v>459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/>
    </row>
    <row r="6" spans="1:49" ht="15.75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/>
    </row>
    <row r="7" spans="1:49" x14ac:dyDescent="0.2">
      <c r="A7"/>
      <c r="B7"/>
      <c r="C7"/>
      <c r="D7"/>
      <c r="E7"/>
      <c r="F7"/>
      <c r="G7" s="235" t="s">
        <v>4</v>
      </c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 t="s">
        <v>7</v>
      </c>
      <c r="AK7" s="235"/>
      <c r="AL7" s="235"/>
      <c r="AM7" s="235"/>
      <c r="AN7" s="235"/>
      <c r="AO7" s="235"/>
      <c r="AP7" s="235"/>
      <c r="AQ7" s="235"/>
      <c r="AR7"/>
      <c r="AS7"/>
      <c r="AT7"/>
      <c r="AU7"/>
      <c r="AV7"/>
      <c r="AW7"/>
    </row>
    <row r="8" spans="1:49" x14ac:dyDescent="0.2">
      <c r="A8"/>
      <c r="B8"/>
      <c r="C8"/>
      <c r="D8"/>
      <c r="E8"/>
      <c r="F8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113"/>
      <c r="AK8" s="113"/>
      <c r="AL8" s="113"/>
      <c r="AM8" s="113"/>
      <c r="AN8" s="113"/>
      <c r="AO8" s="113"/>
      <c r="AP8" s="113"/>
      <c r="AQ8" s="113"/>
      <c r="AR8"/>
      <c r="AS8"/>
      <c r="AT8"/>
      <c r="AU8"/>
      <c r="AV8"/>
      <c r="AW8"/>
    </row>
    <row r="9" spans="1:49" x14ac:dyDescent="0.2">
      <c r="A9"/>
      <c r="B9"/>
      <c r="C9"/>
      <c r="D9"/>
      <c r="E9"/>
      <c r="F9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113"/>
      <c r="AK9" s="113"/>
      <c r="AL9" s="113"/>
      <c r="AM9" s="113"/>
      <c r="AN9" s="113"/>
      <c r="AO9" s="113"/>
      <c r="AP9" s="113"/>
      <c r="AQ9" s="113"/>
      <c r="AR9"/>
      <c r="AS9"/>
      <c r="AT9"/>
      <c r="AU9"/>
      <c r="AV9"/>
      <c r="AW9"/>
    </row>
    <row r="10" spans="1:49" x14ac:dyDescent="0.2">
      <c r="A10"/>
      <c r="B10"/>
      <c r="C10"/>
      <c r="D10"/>
      <c r="E10"/>
      <c r="F1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113"/>
      <c r="AK10" s="113"/>
      <c r="AL10" s="113"/>
      <c r="AM10" s="113"/>
      <c r="AN10" s="113"/>
      <c r="AO10" s="113"/>
      <c r="AP10" s="113"/>
      <c r="AQ10" s="113"/>
      <c r="AR10"/>
      <c r="AS10"/>
      <c r="AT10"/>
      <c r="AU10"/>
      <c r="AV10"/>
      <c r="AW10"/>
    </row>
    <row r="11" spans="1:49" x14ac:dyDescent="0.2">
      <c r="A11"/>
      <c r="B11"/>
      <c r="C11"/>
      <c r="D11"/>
      <c r="E11"/>
      <c r="F11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113"/>
      <c r="AK11" s="113"/>
      <c r="AL11" s="113"/>
      <c r="AM11" s="113"/>
      <c r="AN11" s="113"/>
      <c r="AO11" s="113"/>
      <c r="AP11" s="113"/>
      <c r="AQ11" s="113"/>
      <c r="AR11"/>
      <c r="AS11"/>
      <c r="AT11"/>
      <c r="AU11"/>
      <c r="AV11"/>
      <c r="AW11"/>
    </row>
    <row r="12" spans="1:49" x14ac:dyDescent="0.2">
      <c r="A12"/>
      <c r="B12"/>
      <c r="C12"/>
      <c r="D12"/>
      <c r="E12"/>
      <c r="F12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113"/>
      <c r="AK12" s="113"/>
      <c r="AL12" s="113"/>
      <c r="AM12" s="113"/>
      <c r="AN12" s="113"/>
      <c r="AO12" s="113"/>
      <c r="AP12" s="113"/>
      <c r="AQ12" s="113"/>
      <c r="AR12"/>
      <c r="AS12"/>
      <c r="AT12"/>
      <c r="AU12"/>
      <c r="AV12"/>
      <c r="AW12"/>
    </row>
    <row r="13" spans="1:49" x14ac:dyDescent="0.2">
      <c r="A13"/>
      <c r="B13"/>
      <c r="C13"/>
      <c r="D13"/>
      <c r="E13"/>
      <c r="F13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113"/>
      <c r="AK13" s="113"/>
      <c r="AL13" s="113"/>
      <c r="AM13" s="113"/>
      <c r="AN13" s="113"/>
      <c r="AO13" s="113"/>
      <c r="AP13" s="113"/>
      <c r="AQ13" s="113"/>
      <c r="AR13"/>
      <c r="AS13"/>
      <c r="AT13"/>
      <c r="AU13"/>
      <c r="AV13"/>
      <c r="AW13"/>
    </row>
    <row r="14" spans="1:49" x14ac:dyDescent="0.2">
      <c r="A14"/>
      <c r="B14"/>
      <c r="C14"/>
      <c r="D14"/>
      <c r="E14"/>
      <c r="F14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113"/>
      <c r="AK14" s="113"/>
      <c r="AL14" s="113"/>
      <c r="AM14" s="113"/>
      <c r="AN14" s="113"/>
      <c r="AO14" s="113"/>
      <c r="AP14" s="113"/>
      <c r="AQ14" s="113"/>
      <c r="AR14"/>
      <c r="AS14"/>
      <c r="AT14"/>
      <c r="AU14"/>
      <c r="AV14"/>
      <c r="AW14"/>
    </row>
    <row r="15" spans="1:49" x14ac:dyDescent="0.2">
      <c r="A15"/>
      <c r="B15"/>
      <c r="C15"/>
      <c r="D15"/>
      <c r="E15"/>
      <c r="F15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113"/>
      <c r="AK15" s="113"/>
      <c r="AL15" s="113"/>
      <c r="AM15" s="113"/>
      <c r="AN15" s="113"/>
      <c r="AO15" s="113"/>
      <c r="AP15" s="113"/>
      <c r="AQ15" s="113"/>
      <c r="AR15"/>
      <c r="AS15"/>
      <c r="AT15"/>
      <c r="AU15"/>
      <c r="AV15"/>
      <c r="AW15"/>
    </row>
    <row r="16" spans="1:49" x14ac:dyDescent="0.2">
      <c r="A16"/>
      <c r="B16"/>
      <c r="C16"/>
      <c r="D16"/>
      <c r="E16"/>
      <c r="F16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113"/>
      <c r="AK16" s="113"/>
      <c r="AL16" s="113"/>
      <c r="AM16" s="113"/>
      <c r="AN16" s="113"/>
      <c r="AO16" s="113"/>
      <c r="AP16" s="113"/>
      <c r="AQ16" s="113"/>
      <c r="AR16"/>
      <c r="AS16"/>
      <c r="AT16"/>
      <c r="AU16"/>
      <c r="AV16"/>
      <c r="AW16"/>
    </row>
    <row r="17" spans="1:49" x14ac:dyDescent="0.2">
      <c r="A17"/>
      <c r="B17"/>
      <c r="C17"/>
      <c r="D17"/>
      <c r="E17"/>
      <c r="F17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113"/>
      <c r="AK17" s="113"/>
      <c r="AL17" s="113"/>
      <c r="AM17" s="113"/>
      <c r="AN17" s="113"/>
      <c r="AO17" s="113"/>
      <c r="AP17" s="113"/>
      <c r="AQ17" s="113"/>
      <c r="AR17"/>
      <c r="AS17"/>
      <c r="AT17"/>
      <c r="AU17"/>
      <c r="AV17"/>
      <c r="AW17"/>
    </row>
    <row r="18" spans="1:49" x14ac:dyDescent="0.2">
      <c r="A18"/>
      <c r="B18"/>
      <c r="C18"/>
      <c r="D18"/>
      <c r="E18"/>
      <c r="F18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113"/>
      <c r="AK18" s="113"/>
      <c r="AL18" s="113"/>
      <c r="AM18" s="113"/>
      <c r="AN18" s="113"/>
      <c r="AO18" s="113"/>
      <c r="AP18" s="113"/>
      <c r="AQ18" s="113"/>
      <c r="AR18"/>
      <c r="AS18"/>
      <c r="AT18"/>
      <c r="AU18"/>
      <c r="AV18"/>
      <c r="AW18"/>
    </row>
    <row r="19" spans="1:49" x14ac:dyDescent="0.2">
      <c r="A19"/>
      <c r="B19"/>
      <c r="C19"/>
      <c r="D19"/>
      <c r="E19"/>
      <c r="F19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113"/>
      <c r="AK19" s="113"/>
      <c r="AL19" s="113"/>
      <c r="AM19" s="113"/>
      <c r="AN19" s="113"/>
      <c r="AO19" s="113"/>
      <c r="AP19" s="113"/>
      <c r="AQ19" s="113"/>
      <c r="AR19"/>
      <c r="AS19"/>
      <c r="AT19"/>
      <c r="AU19"/>
      <c r="AV19"/>
      <c r="AW19"/>
    </row>
    <row r="20" spans="1:49" x14ac:dyDescent="0.2">
      <c r="A20"/>
      <c r="B20"/>
      <c r="C20"/>
      <c r="D20"/>
      <c r="E20"/>
      <c r="F2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113"/>
      <c r="AK20" s="113"/>
      <c r="AL20" s="113"/>
      <c r="AM20" s="113"/>
      <c r="AN20" s="113"/>
      <c r="AO20" s="113"/>
      <c r="AP20" s="113"/>
      <c r="AQ20" s="113"/>
      <c r="AR20"/>
      <c r="AS20"/>
      <c r="AT20"/>
      <c r="AU20"/>
      <c r="AV20"/>
      <c r="AW20"/>
    </row>
    <row r="21" spans="1:49" x14ac:dyDescent="0.2">
      <c r="A21"/>
      <c r="B21"/>
      <c r="C21"/>
      <c r="D21"/>
      <c r="E21"/>
      <c r="F21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113"/>
      <c r="AK21" s="113"/>
      <c r="AL21" s="113"/>
      <c r="AM21" s="113"/>
      <c r="AN21" s="113"/>
      <c r="AO21" s="113"/>
      <c r="AP21" s="113"/>
      <c r="AQ21" s="113"/>
      <c r="AR21"/>
      <c r="AS21"/>
      <c r="AT21"/>
      <c r="AU21"/>
      <c r="AV21"/>
      <c r="AW21"/>
    </row>
    <row r="22" spans="1:49" ht="13.5" thickBot="1" x14ac:dyDescent="0.25">
      <c r="A22"/>
      <c r="B22"/>
      <c r="C22"/>
      <c r="D22"/>
      <c r="E22"/>
      <c r="F22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113"/>
      <c r="AK22" s="113"/>
      <c r="AL22" s="113"/>
      <c r="AM22" s="113"/>
      <c r="AN22" s="113"/>
      <c r="AO22" s="113"/>
      <c r="AP22" s="113"/>
      <c r="AQ22" s="113"/>
      <c r="AR22"/>
      <c r="AS22"/>
      <c r="AT22"/>
      <c r="AU22"/>
      <c r="AV22"/>
      <c r="AW22"/>
    </row>
    <row r="23" spans="1:49" ht="13.5" thickBot="1" x14ac:dyDescent="0.25">
      <c r="A23"/>
      <c r="B23"/>
      <c r="C23"/>
      <c r="D23"/>
      <c r="E23"/>
      <c r="F23"/>
      <c r="G23" s="98" t="s">
        <v>460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123">
        <f>SUM(AJ8:AQ22)</f>
        <v>0</v>
      </c>
      <c r="AK23" s="123"/>
      <c r="AL23" s="123"/>
      <c r="AM23" s="123"/>
      <c r="AN23" s="123"/>
      <c r="AO23" s="123"/>
      <c r="AP23" s="123"/>
      <c r="AQ23" s="124"/>
      <c r="AR23"/>
      <c r="AS23"/>
      <c r="AT23"/>
      <c r="AU23"/>
      <c r="AV23"/>
      <c r="AW23"/>
    </row>
    <row r="24" spans="1:49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</row>
    <row r="28" spans="1:49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</row>
    <row r="29" spans="1:49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49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49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49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4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</row>
    <row r="34" spans="1:4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</row>
    <row r="35" spans="1:4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</row>
    <row r="36" spans="1:4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</row>
    <row r="37" spans="1:4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</row>
    <row r="38" spans="1:4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</row>
    <row r="39" spans="1:4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</row>
    <row r="40" spans="1:4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</row>
    <row r="41" spans="1:4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</row>
    <row r="42" spans="1:4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</row>
    <row r="43" spans="1:4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</row>
    <row r="44" spans="1:4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</row>
    <row r="45" spans="1:4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</sheetData>
  <sheetProtection password="898F" sheet="1" objects="1" scenarios="1"/>
  <mergeCells count="42">
    <mergeCell ref="G23:AI23"/>
    <mergeCell ref="AJ23:AQ23"/>
    <mergeCell ref="G16:AI16"/>
    <mergeCell ref="AJ16:AQ16"/>
    <mergeCell ref="G17:AI17"/>
    <mergeCell ref="AJ17:AQ17"/>
    <mergeCell ref="G21:AI21"/>
    <mergeCell ref="AJ21:AQ21"/>
    <mergeCell ref="G20:AI20"/>
    <mergeCell ref="AJ20:AQ20"/>
    <mergeCell ref="G22:AI22"/>
    <mergeCell ref="AJ22:AQ22"/>
    <mergeCell ref="G18:AI18"/>
    <mergeCell ref="G19:AI19"/>
    <mergeCell ref="AJ19:AQ19"/>
    <mergeCell ref="AJ18:AQ18"/>
    <mergeCell ref="AO2:AV2"/>
    <mergeCell ref="AJ12:AQ12"/>
    <mergeCell ref="A5:AV5"/>
    <mergeCell ref="G11:AI11"/>
    <mergeCell ref="AJ11:AQ11"/>
    <mergeCell ref="G9:AI9"/>
    <mergeCell ref="AJ9:AQ9"/>
    <mergeCell ref="AJ7:AQ7"/>
    <mergeCell ref="G8:AI8"/>
    <mergeCell ref="AJ8:AQ8"/>
    <mergeCell ref="AQ1:AV1"/>
    <mergeCell ref="O1:AG1"/>
    <mergeCell ref="O2:AG2"/>
    <mergeCell ref="A2:D2"/>
    <mergeCell ref="G15:AI15"/>
    <mergeCell ref="AJ15:AQ15"/>
    <mergeCell ref="G14:AI14"/>
    <mergeCell ref="AJ14:AQ14"/>
    <mergeCell ref="E2:I2"/>
    <mergeCell ref="A3:AV3"/>
    <mergeCell ref="G13:AI13"/>
    <mergeCell ref="AJ13:AQ13"/>
    <mergeCell ref="G12:AI12"/>
    <mergeCell ref="G7:AI7"/>
    <mergeCell ref="G10:AI10"/>
    <mergeCell ref="AJ10:AQ10"/>
  </mergeCells>
  <phoneticPr fontId="2" type="noConversion"/>
  <printOptions horizontalCentered="1"/>
  <pageMargins left="0.25" right="0.25" top="0.25" bottom="0.2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GridLines="0" workbookViewId="0">
      <selection activeCell="K17" sqref="K17"/>
    </sheetView>
  </sheetViews>
  <sheetFormatPr defaultRowHeight="12.75" x14ac:dyDescent="0.2"/>
  <cols>
    <col min="1" max="9" width="10.85546875" customWidth="1"/>
  </cols>
  <sheetData>
    <row r="1" spans="1:9" ht="15.75" x14ac:dyDescent="0.25">
      <c r="A1" s="46"/>
      <c r="B1" s="46"/>
      <c r="C1" s="46"/>
      <c r="D1" s="237" t="str">
        <f>Page1!M1</f>
        <v>UNIVERSITY of VIRGINIA</v>
      </c>
      <c r="E1" s="237"/>
      <c r="F1" s="237"/>
      <c r="G1" s="31"/>
      <c r="H1" s="31"/>
      <c r="I1" s="31" t="str">
        <f>Page1!AO2</f>
        <v>HECO - 14</v>
      </c>
    </row>
    <row r="2" spans="1:9" ht="15.75" x14ac:dyDescent="0.25">
      <c r="A2" s="44" t="str">
        <f>Page1!A16</f>
        <v>PIMS #:</v>
      </c>
      <c r="B2" s="55">
        <f>Page1!F16</f>
        <v>0</v>
      </c>
      <c r="C2" s="50"/>
      <c r="D2" s="237" t="s">
        <v>514</v>
      </c>
      <c r="E2" s="237"/>
      <c r="F2" s="237"/>
      <c r="H2" s="51"/>
      <c r="I2" s="51" t="s">
        <v>461</v>
      </c>
    </row>
    <row r="3" spans="1:9" ht="4.5" customHeight="1" thickBot="1" x14ac:dyDescent="0.25">
      <c r="A3" s="234"/>
      <c r="B3" s="234"/>
      <c r="C3" s="234"/>
      <c r="D3" s="234"/>
      <c r="E3" s="234"/>
      <c r="F3" s="234"/>
      <c r="G3" s="234"/>
      <c r="H3" s="234"/>
      <c r="I3" s="234"/>
    </row>
    <row r="4" spans="1:9" ht="4.5" customHeight="1" thickTop="1" x14ac:dyDescent="0.2"/>
    <row r="5" spans="1:9" x14ac:dyDescent="0.2">
      <c r="A5" s="33"/>
      <c r="B5" s="33"/>
      <c r="C5" s="33"/>
      <c r="D5" s="33"/>
      <c r="E5" s="33"/>
      <c r="F5" s="33"/>
      <c r="G5" s="33"/>
      <c r="H5" s="33"/>
      <c r="I5" s="33"/>
    </row>
    <row r="6" spans="1:9" x14ac:dyDescent="0.2">
      <c r="A6" s="33"/>
      <c r="B6" s="33"/>
      <c r="C6" s="33"/>
      <c r="D6" s="33"/>
      <c r="E6" s="33"/>
      <c r="F6" s="33"/>
      <c r="G6" s="33"/>
      <c r="H6" s="33"/>
      <c r="I6" s="33"/>
    </row>
    <row r="7" spans="1:9" x14ac:dyDescent="0.2">
      <c r="A7" s="33"/>
      <c r="B7" s="33"/>
      <c r="C7" s="33"/>
      <c r="D7" s="33"/>
      <c r="E7" s="33"/>
      <c r="F7" s="33"/>
      <c r="G7" s="33"/>
      <c r="H7" s="33"/>
      <c r="I7" s="33"/>
    </row>
    <row r="8" spans="1:9" x14ac:dyDescent="0.2">
      <c r="A8" s="33"/>
      <c r="B8" s="33"/>
      <c r="C8" s="33"/>
      <c r="D8" s="33"/>
      <c r="E8" s="33"/>
      <c r="F8" s="33"/>
      <c r="G8" s="33"/>
      <c r="H8" s="33"/>
      <c r="I8" s="33"/>
    </row>
    <row r="9" spans="1:9" x14ac:dyDescent="0.2">
      <c r="A9" s="33"/>
      <c r="B9" s="33"/>
      <c r="C9" s="33"/>
      <c r="D9" s="33"/>
      <c r="E9" s="33"/>
      <c r="F9" s="33"/>
      <c r="G9" s="33"/>
      <c r="H9" s="33"/>
      <c r="I9" s="33"/>
    </row>
    <row r="10" spans="1:9" x14ac:dyDescent="0.2">
      <c r="A10" s="33"/>
      <c r="B10" s="33"/>
      <c r="C10" s="33"/>
      <c r="D10" s="33"/>
      <c r="E10" s="33"/>
      <c r="F10" s="33"/>
      <c r="G10" s="33"/>
      <c r="H10" s="33"/>
      <c r="I10" s="33"/>
    </row>
    <row r="11" spans="1:9" x14ac:dyDescent="0.2">
      <c r="A11" s="33"/>
      <c r="B11" s="33"/>
      <c r="C11" s="33"/>
      <c r="D11" s="33"/>
      <c r="E11" s="33"/>
      <c r="F11" s="33"/>
      <c r="G11" s="33"/>
      <c r="H11" s="33"/>
      <c r="I11" s="33"/>
    </row>
    <row r="12" spans="1:9" x14ac:dyDescent="0.2">
      <c r="A12" s="33"/>
      <c r="B12" s="33"/>
      <c r="C12" s="33"/>
      <c r="D12" s="33"/>
      <c r="E12" s="33"/>
      <c r="F12" s="33"/>
      <c r="G12" s="33"/>
      <c r="H12" s="33"/>
      <c r="I12" s="33"/>
    </row>
    <row r="13" spans="1:9" x14ac:dyDescent="0.2">
      <c r="A13" s="33"/>
      <c r="B13" s="33"/>
      <c r="C13" s="33"/>
      <c r="D13" s="33"/>
      <c r="E13" s="33"/>
      <c r="F13" s="33"/>
      <c r="G13" s="33"/>
      <c r="H13" s="33"/>
      <c r="I13" s="33"/>
    </row>
    <row r="14" spans="1:9" x14ac:dyDescent="0.2">
      <c r="A14" s="33"/>
      <c r="B14" s="33"/>
      <c r="C14" s="33"/>
      <c r="D14" s="33"/>
      <c r="E14" s="33"/>
      <c r="F14" s="33"/>
      <c r="G14" s="33"/>
      <c r="H14" s="33"/>
      <c r="I14" s="33"/>
    </row>
    <row r="15" spans="1:9" x14ac:dyDescent="0.2">
      <c r="A15" s="33"/>
      <c r="B15" s="33"/>
      <c r="C15" s="33"/>
      <c r="D15" s="33"/>
      <c r="E15" s="33"/>
      <c r="F15" s="33"/>
      <c r="G15" s="33"/>
      <c r="H15" s="33"/>
      <c r="I15" s="33"/>
    </row>
    <row r="16" spans="1:9" x14ac:dyDescent="0.2">
      <c r="A16" s="33"/>
      <c r="B16" s="33"/>
      <c r="C16" s="33"/>
      <c r="D16" s="33"/>
      <c r="E16" s="33"/>
      <c r="F16" s="33"/>
      <c r="G16" s="33"/>
      <c r="H16" s="33"/>
      <c r="I16" s="33"/>
    </row>
    <row r="17" spans="1:9" x14ac:dyDescent="0.2">
      <c r="A17" s="33"/>
      <c r="B17" s="33"/>
      <c r="C17" s="33"/>
      <c r="D17" s="33"/>
      <c r="E17" s="33"/>
      <c r="F17" s="33"/>
      <c r="G17" s="33"/>
      <c r="H17" s="33"/>
      <c r="I17" s="33"/>
    </row>
    <row r="18" spans="1:9" x14ac:dyDescent="0.2">
      <c r="A18" s="33"/>
      <c r="B18" s="33"/>
      <c r="C18" s="33"/>
      <c r="D18" s="33"/>
      <c r="E18" s="33"/>
      <c r="F18" s="33"/>
      <c r="G18" s="33"/>
      <c r="H18" s="33"/>
      <c r="I18" s="33"/>
    </row>
    <row r="19" spans="1:9" x14ac:dyDescent="0.2">
      <c r="A19" s="33"/>
      <c r="B19" s="33"/>
      <c r="C19" s="33"/>
      <c r="D19" s="33"/>
      <c r="E19" s="33"/>
      <c r="F19" s="33"/>
      <c r="G19" s="33"/>
      <c r="H19" s="33"/>
      <c r="I19" s="33"/>
    </row>
    <row r="20" spans="1:9" x14ac:dyDescent="0.2">
      <c r="A20" s="33"/>
      <c r="B20" s="33"/>
      <c r="C20" s="33"/>
      <c r="D20" s="33"/>
      <c r="E20" s="33"/>
      <c r="F20" s="33"/>
      <c r="G20" s="33"/>
      <c r="H20" s="33"/>
      <c r="I20" s="33"/>
    </row>
    <row r="21" spans="1:9" x14ac:dyDescent="0.2">
      <c r="A21" s="33"/>
      <c r="B21" s="33"/>
      <c r="C21" s="33"/>
      <c r="D21" s="33"/>
      <c r="E21" s="33"/>
      <c r="F21" s="33"/>
      <c r="G21" s="33"/>
      <c r="H21" s="33"/>
      <c r="I21" s="33"/>
    </row>
    <row r="22" spans="1:9" x14ac:dyDescent="0.2">
      <c r="A22" s="33"/>
      <c r="B22" s="33"/>
      <c r="C22" s="33"/>
      <c r="D22" s="33"/>
      <c r="E22" s="33"/>
      <c r="F22" s="33"/>
      <c r="G22" s="33"/>
      <c r="H22" s="33"/>
      <c r="I22" s="33"/>
    </row>
    <row r="23" spans="1:9" x14ac:dyDescent="0.2">
      <c r="A23" s="33"/>
      <c r="B23" s="33"/>
      <c r="C23" s="33"/>
      <c r="D23" s="33"/>
      <c r="E23" s="33"/>
      <c r="F23" s="33"/>
      <c r="G23" s="33"/>
      <c r="H23" s="33"/>
      <c r="I23" s="33"/>
    </row>
    <row r="24" spans="1:9" x14ac:dyDescent="0.2">
      <c r="A24" s="33"/>
      <c r="B24" s="33"/>
      <c r="C24" s="33"/>
      <c r="D24" s="33"/>
      <c r="E24" s="33"/>
      <c r="F24" s="33"/>
      <c r="G24" s="33"/>
      <c r="H24" s="33"/>
      <c r="I24" s="33"/>
    </row>
    <row r="25" spans="1:9" x14ac:dyDescent="0.2">
      <c r="A25" s="33"/>
      <c r="B25" s="33"/>
      <c r="C25" s="33"/>
      <c r="D25" s="33"/>
      <c r="E25" s="33"/>
      <c r="F25" s="33"/>
      <c r="G25" s="33"/>
      <c r="H25" s="33"/>
      <c r="I25" s="33"/>
    </row>
    <row r="26" spans="1:9" x14ac:dyDescent="0.2">
      <c r="A26" s="33"/>
      <c r="B26" s="33"/>
      <c r="C26" s="33"/>
      <c r="D26" s="33"/>
      <c r="E26" s="33"/>
      <c r="F26" s="33"/>
      <c r="G26" s="33"/>
      <c r="H26" s="33"/>
      <c r="I26" s="33"/>
    </row>
    <row r="27" spans="1:9" x14ac:dyDescent="0.2">
      <c r="A27" s="33"/>
      <c r="B27" s="33"/>
      <c r="C27" s="33"/>
      <c r="D27" s="33"/>
      <c r="E27" s="33"/>
      <c r="F27" s="33"/>
      <c r="G27" s="33"/>
      <c r="H27" s="33"/>
      <c r="I27" s="33"/>
    </row>
    <row r="28" spans="1:9" x14ac:dyDescent="0.2">
      <c r="A28" s="33"/>
      <c r="B28" s="33"/>
      <c r="C28" s="33"/>
      <c r="D28" s="33"/>
      <c r="E28" s="33"/>
      <c r="F28" s="33"/>
      <c r="G28" s="33"/>
      <c r="H28" s="33"/>
      <c r="I28" s="33"/>
    </row>
    <row r="29" spans="1:9" x14ac:dyDescent="0.2">
      <c r="A29" s="33"/>
      <c r="B29" s="33"/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33"/>
      <c r="B31" s="33"/>
      <c r="C31" s="33"/>
      <c r="D31" s="33"/>
      <c r="E31" s="33"/>
      <c r="F31" s="33"/>
      <c r="G31" s="33"/>
      <c r="H31" s="33"/>
      <c r="I31" s="33"/>
    </row>
    <row r="32" spans="1:9" x14ac:dyDescent="0.2">
      <c r="A32" s="33"/>
      <c r="B32" s="33"/>
      <c r="C32" s="33"/>
      <c r="D32" s="33"/>
      <c r="E32" s="33"/>
      <c r="F32" s="33"/>
      <c r="G32" s="33"/>
      <c r="H32" s="33"/>
      <c r="I32" s="33"/>
    </row>
    <row r="33" spans="1:9" x14ac:dyDescent="0.2">
      <c r="A33" s="33"/>
      <c r="B33" s="33"/>
      <c r="C33" s="33"/>
      <c r="D33" s="33"/>
      <c r="E33" s="33"/>
      <c r="F33" s="33"/>
      <c r="G33" s="33"/>
      <c r="H33" s="33"/>
      <c r="I33" s="33"/>
    </row>
    <row r="34" spans="1:9" x14ac:dyDescent="0.2">
      <c r="A34" s="33"/>
      <c r="B34" s="33"/>
      <c r="C34" s="33"/>
      <c r="D34" s="33"/>
      <c r="E34" s="33"/>
      <c r="F34" s="33"/>
      <c r="G34" s="33"/>
      <c r="H34" s="33"/>
      <c r="I34" s="33"/>
    </row>
    <row r="35" spans="1:9" x14ac:dyDescent="0.2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2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2">
      <c r="A37" s="33"/>
      <c r="B37" s="33"/>
      <c r="C37" s="33"/>
      <c r="D37" s="33"/>
      <c r="E37" s="33"/>
      <c r="F37" s="33"/>
      <c r="G37" s="33"/>
      <c r="H37" s="33"/>
      <c r="I37" s="33"/>
    </row>
    <row r="38" spans="1:9" x14ac:dyDescent="0.2">
      <c r="A38" s="33"/>
      <c r="B38" s="33"/>
      <c r="C38" s="33"/>
      <c r="D38" s="33"/>
      <c r="E38" s="33"/>
      <c r="F38" s="33"/>
      <c r="G38" s="33"/>
      <c r="H38" s="33"/>
      <c r="I38" s="33"/>
    </row>
    <row r="39" spans="1:9" x14ac:dyDescent="0.2">
      <c r="A39" s="33"/>
      <c r="B39" s="33"/>
      <c r="C39" s="33"/>
      <c r="D39" s="33"/>
      <c r="E39" s="33"/>
      <c r="F39" s="33"/>
      <c r="G39" s="33"/>
      <c r="H39" s="33"/>
      <c r="I39" s="33"/>
    </row>
    <row r="40" spans="1:9" x14ac:dyDescent="0.2">
      <c r="A40" s="33"/>
      <c r="B40" s="33"/>
      <c r="C40" s="33"/>
      <c r="D40" s="33"/>
      <c r="E40" s="33"/>
      <c r="F40" s="33"/>
      <c r="G40" s="33"/>
      <c r="H40" s="33"/>
      <c r="I40" s="33"/>
    </row>
    <row r="41" spans="1:9" x14ac:dyDescent="0.2">
      <c r="A41" s="33"/>
      <c r="B41" s="33"/>
      <c r="C41" s="33"/>
      <c r="D41" s="33"/>
      <c r="E41" s="33"/>
      <c r="F41" s="33"/>
      <c r="G41" s="33"/>
      <c r="H41" s="33"/>
      <c r="I41" s="33"/>
    </row>
    <row r="42" spans="1:9" x14ac:dyDescent="0.2">
      <c r="A42" s="33"/>
      <c r="B42" s="33"/>
      <c r="C42" s="33"/>
      <c r="D42" s="33"/>
      <c r="E42" s="33"/>
      <c r="F42" s="33"/>
      <c r="G42" s="33"/>
      <c r="H42" s="33"/>
      <c r="I42" s="33"/>
    </row>
    <row r="43" spans="1:9" x14ac:dyDescent="0.2">
      <c r="A43" s="33"/>
      <c r="B43" s="33"/>
      <c r="C43" s="33"/>
      <c r="D43" s="33"/>
      <c r="E43" s="33"/>
      <c r="F43" s="33"/>
      <c r="G43" s="33"/>
      <c r="H43" s="33"/>
      <c r="I43" s="33"/>
    </row>
    <row r="44" spans="1:9" x14ac:dyDescent="0.2">
      <c r="A44" s="33"/>
      <c r="B44" s="33"/>
      <c r="C44" s="33"/>
      <c r="D44" s="33"/>
      <c r="E44" s="33"/>
      <c r="F44" s="33"/>
      <c r="G44" s="33"/>
      <c r="H44" s="33"/>
      <c r="I44" s="33"/>
    </row>
    <row r="45" spans="1:9" x14ac:dyDescent="0.2">
      <c r="A45" s="33"/>
      <c r="B45" s="33"/>
      <c r="C45" s="33"/>
      <c r="D45" s="33"/>
      <c r="E45" s="33"/>
      <c r="F45" s="33"/>
      <c r="G45" s="33"/>
      <c r="H45" s="33"/>
      <c r="I45" s="33"/>
    </row>
    <row r="46" spans="1:9" x14ac:dyDescent="0.2">
      <c r="A46" s="33"/>
      <c r="B46" s="33"/>
      <c r="C46" s="33"/>
      <c r="D46" s="33"/>
      <c r="E46" s="33"/>
      <c r="F46" s="33"/>
      <c r="G46" s="33"/>
      <c r="H46" s="33"/>
      <c r="I46" s="33"/>
    </row>
    <row r="47" spans="1:9" x14ac:dyDescent="0.2">
      <c r="A47" s="33"/>
      <c r="B47" s="33"/>
      <c r="C47" s="33"/>
      <c r="D47" s="33"/>
      <c r="E47" s="33"/>
      <c r="F47" s="33"/>
      <c r="G47" s="33"/>
      <c r="H47" s="33"/>
      <c r="I47" s="33"/>
    </row>
    <row r="48" spans="1:9" x14ac:dyDescent="0.2">
      <c r="A48" s="33"/>
      <c r="B48" s="33"/>
      <c r="C48" s="33"/>
      <c r="D48" s="33"/>
      <c r="E48" s="33"/>
      <c r="F48" s="33"/>
      <c r="G48" s="33"/>
      <c r="H48" s="33"/>
      <c r="I48" s="33"/>
    </row>
    <row r="49" spans="1:9" x14ac:dyDescent="0.2">
      <c r="A49" s="33"/>
      <c r="B49" s="33"/>
      <c r="C49" s="33"/>
      <c r="D49" s="33"/>
      <c r="E49" s="33"/>
      <c r="F49" s="33"/>
      <c r="G49" s="33"/>
      <c r="H49" s="33"/>
      <c r="I49" s="33"/>
    </row>
    <row r="50" spans="1:9" x14ac:dyDescent="0.2">
      <c r="A50" s="33"/>
      <c r="B50" s="33"/>
      <c r="C50" s="33"/>
      <c r="D50" s="33"/>
      <c r="E50" s="33"/>
      <c r="F50" s="33"/>
      <c r="G50" s="33"/>
      <c r="H50" s="33"/>
      <c r="I50" s="33"/>
    </row>
    <row r="51" spans="1:9" x14ac:dyDescent="0.2">
      <c r="A51" s="33"/>
      <c r="B51" s="33"/>
      <c r="C51" s="33"/>
      <c r="D51" s="33"/>
      <c r="E51" s="33"/>
      <c r="F51" s="33"/>
      <c r="G51" s="33"/>
      <c r="H51" s="33"/>
      <c r="I51" s="33"/>
    </row>
    <row r="52" spans="1:9" x14ac:dyDescent="0.2">
      <c r="A52" s="33"/>
      <c r="B52" s="33"/>
      <c r="C52" s="33"/>
      <c r="D52" s="33"/>
      <c r="E52" s="33"/>
      <c r="F52" s="33"/>
      <c r="G52" s="33"/>
      <c r="H52" s="33"/>
      <c r="I52" s="33"/>
    </row>
    <row r="53" spans="1:9" x14ac:dyDescent="0.2">
      <c r="A53" s="33"/>
      <c r="B53" s="33"/>
      <c r="C53" s="33"/>
      <c r="D53" s="33"/>
      <c r="E53" s="33"/>
      <c r="F53" s="33"/>
      <c r="G53" s="33"/>
      <c r="H53" s="33"/>
      <c r="I53" s="33"/>
    </row>
    <row r="54" spans="1:9" x14ac:dyDescent="0.2">
      <c r="A54" s="33"/>
      <c r="B54" s="33"/>
      <c r="C54" s="33"/>
      <c r="D54" s="33"/>
      <c r="E54" s="33"/>
      <c r="F54" s="33"/>
      <c r="G54" s="33"/>
      <c r="H54" s="33"/>
      <c r="I54" s="33"/>
    </row>
    <row r="55" spans="1:9" x14ac:dyDescent="0.2">
      <c r="A55" s="33"/>
      <c r="B55" s="33"/>
      <c r="C55" s="33"/>
      <c r="D55" s="33"/>
      <c r="E55" s="33"/>
      <c r="F55" s="33"/>
      <c r="G55" s="33"/>
      <c r="H55" s="33"/>
      <c r="I55" s="33"/>
    </row>
    <row r="56" spans="1:9" x14ac:dyDescent="0.2">
      <c r="A56" s="33"/>
      <c r="B56" s="33"/>
      <c r="C56" s="33"/>
      <c r="D56" s="33"/>
      <c r="E56" s="33"/>
      <c r="F56" s="33"/>
      <c r="G56" s="33"/>
      <c r="H56" s="33"/>
      <c r="I56" s="33"/>
    </row>
    <row r="57" spans="1:9" x14ac:dyDescent="0.2">
      <c r="A57" s="33"/>
      <c r="B57" s="33"/>
      <c r="C57" s="33"/>
      <c r="D57" s="33"/>
      <c r="E57" s="33"/>
      <c r="F57" s="33"/>
      <c r="G57" s="33"/>
      <c r="H57" s="33"/>
      <c r="I57" s="33"/>
    </row>
    <row r="58" spans="1:9" x14ac:dyDescent="0.2">
      <c r="A58" s="33"/>
      <c r="B58" s="33"/>
      <c r="C58" s="33"/>
      <c r="D58" s="33"/>
      <c r="E58" s="33"/>
      <c r="F58" s="33"/>
      <c r="G58" s="33"/>
      <c r="H58" s="33"/>
      <c r="I58" s="33"/>
    </row>
    <row r="59" spans="1:9" x14ac:dyDescent="0.2">
      <c r="A59" s="33"/>
      <c r="B59" s="33"/>
      <c r="C59" s="33"/>
      <c r="D59" s="33"/>
      <c r="E59" s="33"/>
      <c r="F59" s="33"/>
      <c r="G59" s="33"/>
      <c r="H59" s="33"/>
      <c r="I59" s="33"/>
    </row>
    <row r="60" spans="1:9" x14ac:dyDescent="0.2">
      <c r="A60" s="33"/>
      <c r="B60" s="33"/>
      <c r="C60" s="33"/>
      <c r="D60" s="33"/>
      <c r="E60" s="33"/>
      <c r="F60" s="33"/>
      <c r="G60" s="33"/>
      <c r="H60" s="33"/>
      <c r="I60" s="33"/>
    </row>
  </sheetData>
  <sheetProtection password="898F" sheet="1" objects="1" scenarios="1"/>
  <mergeCells count="3">
    <mergeCell ref="D2:F2"/>
    <mergeCell ref="D1:F1"/>
    <mergeCell ref="A3:I3"/>
  </mergeCells>
  <phoneticPr fontId="2" type="noConversion"/>
  <printOptions horizontalCentered="1"/>
  <pageMargins left="0.5" right="0.5" top="0.5" bottom="0.5" header="0" footer="0"/>
  <pageSetup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workbookViewId="0">
      <selection activeCell="E8" sqref="E8"/>
    </sheetView>
  </sheetViews>
  <sheetFormatPr defaultRowHeight="12.75" x14ac:dyDescent="0.2"/>
  <cols>
    <col min="1" max="1" width="33.140625" customWidth="1"/>
    <col min="2" max="2" width="31.7109375" customWidth="1"/>
    <col min="3" max="3" width="12.42578125" customWidth="1"/>
  </cols>
  <sheetData>
    <row r="1" spans="1:3" x14ac:dyDescent="0.2">
      <c r="A1" s="3" t="s">
        <v>18</v>
      </c>
      <c r="B1" s="19" t="s">
        <v>19</v>
      </c>
      <c r="C1" s="3" t="s">
        <v>74</v>
      </c>
    </row>
    <row r="2" spans="1:3" x14ac:dyDescent="0.2">
      <c r="A2" t="s">
        <v>110</v>
      </c>
      <c r="B2" s="30" t="s">
        <v>272</v>
      </c>
      <c r="C2" t="s">
        <v>75</v>
      </c>
    </row>
    <row r="3" spans="1:3" x14ac:dyDescent="0.2">
      <c r="A3" t="s">
        <v>111</v>
      </c>
      <c r="B3" s="30" t="s">
        <v>273</v>
      </c>
      <c r="C3" t="s">
        <v>76</v>
      </c>
    </row>
    <row r="4" spans="1:3" x14ac:dyDescent="0.2">
      <c r="A4" t="s">
        <v>112</v>
      </c>
      <c r="B4" s="30" t="s">
        <v>494</v>
      </c>
      <c r="C4" t="s">
        <v>77</v>
      </c>
    </row>
    <row r="5" spans="1:3" x14ac:dyDescent="0.2">
      <c r="A5" t="s">
        <v>113</v>
      </c>
      <c r="B5" s="30" t="s">
        <v>274</v>
      </c>
      <c r="C5" t="s">
        <v>62</v>
      </c>
    </row>
    <row r="6" spans="1:3" x14ac:dyDescent="0.2">
      <c r="A6" t="s">
        <v>114</v>
      </c>
      <c r="B6" s="30" t="s">
        <v>275</v>
      </c>
      <c r="C6" t="s">
        <v>78</v>
      </c>
    </row>
    <row r="7" spans="1:3" x14ac:dyDescent="0.2">
      <c r="A7" t="s">
        <v>115</v>
      </c>
      <c r="B7" s="30" t="s">
        <v>276</v>
      </c>
      <c r="C7" t="s">
        <v>63</v>
      </c>
    </row>
    <row r="8" spans="1:3" x14ac:dyDescent="0.2">
      <c r="A8" t="s">
        <v>116</v>
      </c>
      <c r="B8" s="30" t="s">
        <v>277</v>
      </c>
      <c r="C8" t="s">
        <v>64</v>
      </c>
    </row>
    <row r="9" spans="1:3" x14ac:dyDescent="0.2">
      <c r="A9" t="s">
        <v>117</v>
      </c>
      <c r="B9" s="30" t="s">
        <v>278</v>
      </c>
      <c r="C9" t="s">
        <v>79</v>
      </c>
    </row>
    <row r="10" spans="1:3" x14ac:dyDescent="0.2">
      <c r="A10" t="s">
        <v>118</v>
      </c>
      <c r="B10" s="30" t="s">
        <v>279</v>
      </c>
      <c r="C10" t="s">
        <v>65</v>
      </c>
    </row>
    <row r="11" spans="1:3" x14ac:dyDescent="0.2">
      <c r="A11" t="s">
        <v>119</v>
      </c>
      <c r="B11" s="30" t="s">
        <v>280</v>
      </c>
      <c r="C11" t="s">
        <v>80</v>
      </c>
    </row>
    <row r="12" spans="1:3" x14ac:dyDescent="0.2">
      <c r="A12" t="s">
        <v>120</v>
      </c>
      <c r="B12" s="30" t="s">
        <v>281</v>
      </c>
      <c r="C12" t="s">
        <v>81</v>
      </c>
    </row>
    <row r="13" spans="1:3" x14ac:dyDescent="0.2">
      <c r="A13" t="s">
        <v>121</v>
      </c>
      <c r="B13" s="30" t="s">
        <v>282</v>
      </c>
      <c r="C13" t="s">
        <v>82</v>
      </c>
    </row>
    <row r="14" spans="1:3" x14ac:dyDescent="0.2">
      <c r="A14" t="s">
        <v>122</v>
      </c>
      <c r="B14" s="30" t="s">
        <v>283</v>
      </c>
      <c r="C14" t="s">
        <v>83</v>
      </c>
    </row>
    <row r="15" spans="1:3" x14ac:dyDescent="0.2">
      <c r="A15" t="s">
        <v>123</v>
      </c>
      <c r="B15" s="30" t="s">
        <v>284</v>
      </c>
      <c r="C15" t="s">
        <v>84</v>
      </c>
    </row>
    <row r="16" spans="1:3" x14ac:dyDescent="0.2">
      <c r="A16" t="s">
        <v>124</v>
      </c>
      <c r="B16" s="30" t="s">
        <v>285</v>
      </c>
      <c r="C16" t="s">
        <v>66</v>
      </c>
    </row>
    <row r="17" spans="1:3" x14ac:dyDescent="0.2">
      <c r="A17" t="s">
        <v>125</v>
      </c>
      <c r="B17" s="30" t="s">
        <v>286</v>
      </c>
      <c r="C17" t="s">
        <v>67</v>
      </c>
    </row>
    <row r="18" spans="1:3" x14ac:dyDescent="0.2">
      <c r="A18" t="s">
        <v>126</v>
      </c>
      <c r="B18" s="30" t="s">
        <v>287</v>
      </c>
      <c r="C18" t="s">
        <v>85</v>
      </c>
    </row>
    <row r="19" spans="1:3" x14ac:dyDescent="0.2">
      <c r="A19" t="s">
        <v>127</v>
      </c>
      <c r="B19" s="30" t="s">
        <v>288</v>
      </c>
      <c r="C19" t="s">
        <v>86</v>
      </c>
    </row>
    <row r="20" spans="1:3" x14ac:dyDescent="0.2">
      <c r="A20" t="s">
        <v>128</v>
      </c>
      <c r="B20" s="30" t="s">
        <v>289</v>
      </c>
      <c r="C20" t="s">
        <v>87</v>
      </c>
    </row>
    <row r="21" spans="1:3" x14ac:dyDescent="0.2">
      <c r="A21" t="s">
        <v>129</v>
      </c>
      <c r="B21" s="30" t="s">
        <v>290</v>
      </c>
      <c r="C21" t="s">
        <v>88</v>
      </c>
    </row>
    <row r="22" spans="1:3" x14ac:dyDescent="0.2">
      <c r="A22" t="s">
        <v>130</v>
      </c>
      <c r="B22" s="30" t="s">
        <v>291</v>
      </c>
      <c r="C22" t="s">
        <v>68</v>
      </c>
    </row>
    <row r="23" spans="1:3" x14ac:dyDescent="0.2">
      <c r="A23" t="s">
        <v>131</v>
      </c>
      <c r="B23" s="30" t="s">
        <v>292</v>
      </c>
      <c r="C23" t="s">
        <v>102</v>
      </c>
    </row>
    <row r="24" spans="1:3" x14ac:dyDescent="0.2">
      <c r="A24" t="s">
        <v>132</v>
      </c>
      <c r="B24" s="30" t="s">
        <v>293</v>
      </c>
      <c r="C24" t="s">
        <v>103</v>
      </c>
    </row>
    <row r="25" spans="1:3" x14ac:dyDescent="0.2">
      <c r="A25" t="s">
        <v>133</v>
      </c>
      <c r="B25" s="30" t="s">
        <v>294</v>
      </c>
      <c r="C25" t="s">
        <v>89</v>
      </c>
    </row>
    <row r="26" spans="1:3" x14ac:dyDescent="0.2">
      <c r="A26" t="s">
        <v>134</v>
      </c>
      <c r="B26" s="30" t="s">
        <v>297</v>
      </c>
      <c r="C26" t="s">
        <v>90</v>
      </c>
    </row>
    <row r="27" spans="1:3" x14ac:dyDescent="0.2">
      <c r="A27" t="s">
        <v>135</v>
      </c>
      <c r="B27" s="30" t="s">
        <v>295</v>
      </c>
      <c r="C27" t="s">
        <v>91</v>
      </c>
    </row>
    <row r="28" spans="1:3" x14ac:dyDescent="0.2">
      <c r="A28" t="s">
        <v>136</v>
      </c>
      <c r="B28" s="30" t="s">
        <v>298</v>
      </c>
      <c r="C28" t="s">
        <v>69</v>
      </c>
    </row>
    <row r="29" spans="1:3" x14ac:dyDescent="0.2">
      <c r="A29" t="s">
        <v>137</v>
      </c>
      <c r="B29" s="30" t="s">
        <v>299</v>
      </c>
      <c r="C29" t="s">
        <v>70</v>
      </c>
    </row>
    <row r="30" spans="1:3" x14ac:dyDescent="0.2">
      <c r="A30" t="s">
        <v>138</v>
      </c>
      <c r="B30" s="30" t="s">
        <v>300</v>
      </c>
      <c r="C30" t="s">
        <v>92</v>
      </c>
    </row>
    <row r="31" spans="1:3" x14ac:dyDescent="0.2">
      <c r="A31" t="s">
        <v>139</v>
      </c>
      <c r="B31" s="30" t="s">
        <v>296</v>
      </c>
      <c r="C31" t="s">
        <v>71</v>
      </c>
    </row>
    <row r="32" spans="1:3" x14ac:dyDescent="0.2">
      <c r="A32" t="s">
        <v>140</v>
      </c>
      <c r="B32" s="30" t="s">
        <v>301</v>
      </c>
      <c r="C32" t="s">
        <v>93</v>
      </c>
    </row>
    <row r="33" spans="1:3" x14ac:dyDescent="0.2">
      <c r="A33" t="s">
        <v>141</v>
      </c>
      <c r="B33" s="30" t="s">
        <v>302</v>
      </c>
      <c r="C33" t="s">
        <v>94</v>
      </c>
    </row>
    <row r="34" spans="1:3" x14ac:dyDescent="0.2">
      <c r="A34" t="s">
        <v>142</v>
      </c>
      <c r="B34" s="30" t="s">
        <v>303</v>
      </c>
      <c r="C34" t="s">
        <v>72</v>
      </c>
    </row>
    <row r="35" spans="1:3" x14ac:dyDescent="0.2">
      <c r="A35" t="s">
        <v>143</v>
      </c>
      <c r="B35" s="30" t="s">
        <v>304</v>
      </c>
      <c r="C35" t="s">
        <v>104</v>
      </c>
    </row>
    <row r="36" spans="1:3" x14ac:dyDescent="0.2">
      <c r="A36" t="s">
        <v>144</v>
      </c>
      <c r="B36" s="30" t="s">
        <v>305</v>
      </c>
      <c r="C36" t="s">
        <v>105</v>
      </c>
    </row>
    <row r="37" spans="1:3" x14ac:dyDescent="0.2">
      <c r="A37" t="s">
        <v>145</v>
      </c>
      <c r="B37" s="30" t="s">
        <v>306</v>
      </c>
      <c r="C37" t="s">
        <v>106</v>
      </c>
    </row>
    <row r="38" spans="1:3" x14ac:dyDescent="0.2">
      <c r="A38" t="s">
        <v>146</v>
      </c>
      <c r="B38" s="30" t="s">
        <v>307</v>
      </c>
      <c r="C38" t="s">
        <v>107</v>
      </c>
    </row>
    <row r="39" spans="1:3" x14ac:dyDescent="0.2">
      <c r="A39" t="s">
        <v>147</v>
      </c>
      <c r="B39" s="30" t="s">
        <v>308</v>
      </c>
      <c r="C39" t="s">
        <v>108</v>
      </c>
    </row>
    <row r="40" spans="1:3" x14ac:dyDescent="0.2">
      <c r="A40" t="s">
        <v>148</v>
      </c>
      <c r="B40" s="30" t="s">
        <v>309</v>
      </c>
      <c r="C40" t="s">
        <v>109</v>
      </c>
    </row>
    <row r="41" spans="1:3" x14ac:dyDescent="0.2">
      <c r="A41" t="s">
        <v>149</v>
      </c>
      <c r="B41" s="30" t="s">
        <v>310</v>
      </c>
      <c r="C41" t="s">
        <v>95</v>
      </c>
    </row>
    <row r="42" spans="1:3" x14ac:dyDescent="0.2">
      <c r="A42" t="s">
        <v>150</v>
      </c>
      <c r="B42" s="30" t="s">
        <v>311</v>
      </c>
      <c r="C42" t="s">
        <v>96</v>
      </c>
    </row>
    <row r="43" spans="1:3" x14ac:dyDescent="0.2">
      <c r="A43" t="s">
        <v>151</v>
      </c>
      <c r="B43" s="30" t="s">
        <v>312</v>
      </c>
      <c r="C43" t="s">
        <v>97</v>
      </c>
    </row>
    <row r="44" spans="1:3" x14ac:dyDescent="0.2">
      <c r="A44" t="s">
        <v>152</v>
      </c>
      <c r="B44" s="30" t="s">
        <v>313</v>
      </c>
      <c r="C44" t="s">
        <v>98</v>
      </c>
    </row>
    <row r="45" spans="1:3" x14ac:dyDescent="0.2">
      <c r="A45" t="s">
        <v>153</v>
      </c>
      <c r="B45" s="30" t="s">
        <v>314</v>
      </c>
      <c r="C45" t="s">
        <v>73</v>
      </c>
    </row>
    <row r="46" spans="1:3" x14ac:dyDescent="0.2">
      <c r="A46" t="s">
        <v>154</v>
      </c>
      <c r="B46" s="30" t="s">
        <v>315</v>
      </c>
      <c r="C46" t="s">
        <v>99</v>
      </c>
    </row>
    <row r="47" spans="1:3" x14ac:dyDescent="0.2">
      <c r="A47" t="s">
        <v>155</v>
      </c>
      <c r="B47" s="30" t="s">
        <v>316</v>
      </c>
      <c r="C47" t="s">
        <v>100</v>
      </c>
    </row>
    <row r="48" spans="1:3" x14ac:dyDescent="0.2">
      <c r="A48" t="s">
        <v>156</v>
      </c>
      <c r="B48" s="30" t="s">
        <v>317</v>
      </c>
      <c r="C48" t="s">
        <v>101</v>
      </c>
    </row>
    <row r="49" spans="1:2" x14ac:dyDescent="0.2">
      <c r="A49" t="s">
        <v>157</v>
      </c>
      <c r="B49" s="30" t="s">
        <v>318</v>
      </c>
    </row>
    <row r="50" spans="1:2" x14ac:dyDescent="0.2">
      <c r="A50" t="s">
        <v>158</v>
      </c>
      <c r="B50" s="30" t="s">
        <v>319</v>
      </c>
    </row>
    <row r="51" spans="1:2" x14ac:dyDescent="0.2">
      <c r="A51" t="s">
        <v>159</v>
      </c>
      <c r="B51" s="30" t="s">
        <v>320</v>
      </c>
    </row>
    <row r="52" spans="1:2" x14ac:dyDescent="0.2">
      <c r="A52" t="s">
        <v>160</v>
      </c>
      <c r="B52" s="30" t="s">
        <v>321</v>
      </c>
    </row>
    <row r="53" spans="1:2" x14ac:dyDescent="0.2">
      <c r="A53" t="s">
        <v>161</v>
      </c>
      <c r="B53" s="30" t="s">
        <v>322</v>
      </c>
    </row>
    <row r="54" spans="1:2" x14ac:dyDescent="0.2">
      <c r="A54" t="s">
        <v>162</v>
      </c>
      <c r="B54" s="30" t="s">
        <v>323</v>
      </c>
    </row>
    <row r="55" spans="1:2" x14ac:dyDescent="0.2">
      <c r="A55" t="s">
        <v>163</v>
      </c>
      <c r="B55" s="30" t="s">
        <v>324</v>
      </c>
    </row>
    <row r="56" spans="1:2" x14ac:dyDescent="0.2">
      <c r="A56" t="s">
        <v>164</v>
      </c>
      <c r="B56" s="30" t="s">
        <v>325</v>
      </c>
    </row>
    <row r="57" spans="1:2" x14ac:dyDescent="0.2">
      <c r="A57" t="s">
        <v>495</v>
      </c>
      <c r="B57" s="30" t="s">
        <v>326</v>
      </c>
    </row>
    <row r="58" spans="1:2" x14ac:dyDescent="0.2">
      <c r="A58" t="s">
        <v>165</v>
      </c>
      <c r="B58" s="30" t="s">
        <v>327</v>
      </c>
    </row>
    <row r="59" spans="1:2" x14ac:dyDescent="0.2">
      <c r="A59" t="s">
        <v>496</v>
      </c>
      <c r="B59" s="30" t="s">
        <v>328</v>
      </c>
    </row>
    <row r="60" spans="1:2" x14ac:dyDescent="0.2">
      <c r="A60" t="s">
        <v>166</v>
      </c>
      <c r="B60" s="30" t="s">
        <v>329</v>
      </c>
    </row>
    <row r="61" spans="1:2" x14ac:dyDescent="0.2">
      <c r="A61" t="s">
        <v>167</v>
      </c>
      <c r="B61" s="30" t="s">
        <v>330</v>
      </c>
    </row>
    <row r="62" spans="1:2" x14ac:dyDescent="0.2">
      <c r="A62" t="s">
        <v>168</v>
      </c>
      <c r="B62" s="30" t="s">
        <v>331</v>
      </c>
    </row>
    <row r="63" spans="1:2" x14ac:dyDescent="0.2">
      <c r="A63" t="s">
        <v>169</v>
      </c>
      <c r="B63" s="30" t="s">
        <v>332</v>
      </c>
    </row>
    <row r="64" spans="1:2" x14ac:dyDescent="0.2">
      <c r="A64" t="s">
        <v>170</v>
      </c>
      <c r="B64" s="30" t="s">
        <v>333</v>
      </c>
    </row>
    <row r="65" spans="1:2" x14ac:dyDescent="0.2">
      <c r="A65" t="s">
        <v>171</v>
      </c>
      <c r="B65" s="30" t="s">
        <v>334</v>
      </c>
    </row>
    <row r="66" spans="1:2" x14ac:dyDescent="0.2">
      <c r="A66" t="s">
        <v>172</v>
      </c>
      <c r="B66" s="30" t="s">
        <v>335</v>
      </c>
    </row>
    <row r="67" spans="1:2" x14ac:dyDescent="0.2">
      <c r="A67" t="s">
        <v>173</v>
      </c>
      <c r="B67" s="30" t="s">
        <v>336</v>
      </c>
    </row>
    <row r="68" spans="1:2" x14ac:dyDescent="0.2">
      <c r="A68" t="s">
        <v>174</v>
      </c>
      <c r="B68" s="30" t="s">
        <v>337</v>
      </c>
    </row>
    <row r="69" spans="1:2" x14ac:dyDescent="0.2">
      <c r="A69" t="s">
        <v>497</v>
      </c>
      <c r="B69" s="30" t="s">
        <v>338</v>
      </c>
    </row>
    <row r="70" spans="1:2" x14ac:dyDescent="0.2">
      <c r="A70" t="s">
        <v>175</v>
      </c>
      <c r="B70" s="30" t="s">
        <v>339</v>
      </c>
    </row>
    <row r="71" spans="1:2" x14ac:dyDescent="0.2">
      <c r="A71" t="s">
        <v>176</v>
      </c>
      <c r="B71" s="30" t="s">
        <v>340</v>
      </c>
    </row>
    <row r="72" spans="1:2" x14ac:dyDescent="0.2">
      <c r="A72" t="s">
        <v>177</v>
      </c>
      <c r="B72" s="30" t="s">
        <v>341</v>
      </c>
    </row>
    <row r="73" spans="1:2" x14ac:dyDescent="0.2">
      <c r="A73" t="s">
        <v>178</v>
      </c>
      <c r="B73" s="30" t="s">
        <v>342</v>
      </c>
    </row>
    <row r="74" spans="1:2" x14ac:dyDescent="0.2">
      <c r="A74" t="s">
        <v>179</v>
      </c>
      <c r="B74" s="30" t="s">
        <v>343</v>
      </c>
    </row>
    <row r="75" spans="1:2" x14ac:dyDescent="0.2">
      <c r="A75" t="s">
        <v>180</v>
      </c>
      <c r="B75" s="30" t="s">
        <v>344</v>
      </c>
    </row>
    <row r="76" spans="1:2" x14ac:dyDescent="0.2">
      <c r="A76" t="s">
        <v>181</v>
      </c>
      <c r="B76" s="30" t="s">
        <v>345</v>
      </c>
    </row>
    <row r="77" spans="1:2" x14ac:dyDescent="0.2">
      <c r="A77" t="s">
        <v>182</v>
      </c>
      <c r="B77" s="30" t="s">
        <v>346</v>
      </c>
    </row>
    <row r="78" spans="1:2" x14ac:dyDescent="0.2">
      <c r="A78" t="s">
        <v>183</v>
      </c>
      <c r="B78" s="30" t="s">
        <v>347</v>
      </c>
    </row>
    <row r="79" spans="1:2" x14ac:dyDescent="0.2">
      <c r="A79" t="s">
        <v>184</v>
      </c>
      <c r="B79" s="30" t="s">
        <v>348</v>
      </c>
    </row>
    <row r="80" spans="1:2" x14ac:dyDescent="0.2">
      <c r="A80" t="s">
        <v>185</v>
      </c>
      <c r="B80" s="30" t="s">
        <v>349</v>
      </c>
    </row>
    <row r="81" spans="1:2" x14ac:dyDescent="0.2">
      <c r="A81" t="s">
        <v>186</v>
      </c>
      <c r="B81" s="30" t="s">
        <v>350</v>
      </c>
    </row>
    <row r="82" spans="1:2" x14ac:dyDescent="0.2">
      <c r="A82" t="s">
        <v>187</v>
      </c>
      <c r="B82" s="30" t="s">
        <v>351</v>
      </c>
    </row>
    <row r="83" spans="1:2" x14ac:dyDescent="0.2">
      <c r="A83" t="s">
        <v>188</v>
      </c>
      <c r="B83" s="30" t="s">
        <v>352</v>
      </c>
    </row>
    <row r="84" spans="1:2" x14ac:dyDescent="0.2">
      <c r="A84" t="s">
        <v>189</v>
      </c>
      <c r="B84" s="30" t="s">
        <v>353</v>
      </c>
    </row>
    <row r="85" spans="1:2" x14ac:dyDescent="0.2">
      <c r="A85" t="s">
        <v>190</v>
      </c>
      <c r="B85" s="30" t="s">
        <v>354</v>
      </c>
    </row>
    <row r="86" spans="1:2" x14ac:dyDescent="0.2">
      <c r="A86" t="s">
        <v>191</v>
      </c>
      <c r="B86" s="30" t="s">
        <v>355</v>
      </c>
    </row>
    <row r="87" spans="1:2" x14ac:dyDescent="0.2">
      <c r="A87" t="s">
        <v>192</v>
      </c>
      <c r="B87" s="30" t="s">
        <v>356</v>
      </c>
    </row>
    <row r="88" spans="1:2" x14ac:dyDescent="0.2">
      <c r="A88" t="s">
        <v>498</v>
      </c>
      <c r="B88" s="30" t="s">
        <v>357</v>
      </c>
    </row>
    <row r="89" spans="1:2" x14ac:dyDescent="0.2">
      <c r="A89" t="s">
        <v>193</v>
      </c>
      <c r="B89" s="30" t="s">
        <v>358</v>
      </c>
    </row>
    <row r="90" spans="1:2" x14ac:dyDescent="0.2">
      <c r="A90" t="s">
        <v>194</v>
      </c>
      <c r="B90" s="30" t="s">
        <v>359</v>
      </c>
    </row>
    <row r="91" spans="1:2" x14ac:dyDescent="0.2">
      <c r="A91" t="s">
        <v>195</v>
      </c>
      <c r="B91" s="30" t="s">
        <v>360</v>
      </c>
    </row>
    <row r="92" spans="1:2" x14ac:dyDescent="0.2">
      <c r="A92" t="s">
        <v>196</v>
      </c>
      <c r="B92" s="30" t="s">
        <v>361</v>
      </c>
    </row>
    <row r="93" spans="1:2" x14ac:dyDescent="0.2">
      <c r="A93" t="s">
        <v>499</v>
      </c>
      <c r="B93" s="30" t="s">
        <v>362</v>
      </c>
    </row>
    <row r="94" spans="1:2" x14ac:dyDescent="0.2">
      <c r="A94" t="s">
        <v>197</v>
      </c>
      <c r="B94" s="30" t="s">
        <v>363</v>
      </c>
    </row>
    <row r="95" spans="1:2" x14ac:dyDescent="0.2">
      <c r="A95" t="s">
        <v>198</v>
      </c>
      <c r="B95" s="30" t="s">
        <v>364</v>
      </c>
    </row>
    <row r="96" spans="1:2" x14ac:dyDescent="0.2">
      <c r="A96" t="s">
        <v>199</v>
      </c>
      <c r="B96" s="30" t="s">
        <v>366</v>
      </c>
    </row>
    <row r="97" spans="1:2" x14ac:dyDescent="0.2">
      <c r="A97" t="s">
        <v>200</v>
      </c>
      <c r="B97" s="30" t="s">
        <v>365</v>
      </c>
    </row>
    <row r="98" spans="1:2" x14ac:dyDescent="0.2">
      <c r="A98" t="s">
        <v>201</v>
      </c>
      <c r="B98" s="30" t="s">
        <v>367</v>
      </c>
    </row>
    <row r="99" spans="1:2" x14ac:dyDescent="0.2">
      <c r="A99" t="s">
        <v>202</v>
      </c>
      <c r="B99" s="30" t="s">
        <v>368</v>
      </c>
    </row>
    <row r="100" spans="1:2" x14ac:dyDescent="0.2">
      <c r="A100" t="s">
        <v>203</v>
      </c>
      <c r="B100" s="30" t="s">
        <v>375</v>
      </c>
    </row>
    <row r="101" spans="1:2" x14ac:dyDescent="0.2">
      <c r="A101" t="s">
        <v>204</v>
      </c>
      <c r="B101" s="30" t="s">
        <v>377</v>
      </c>
    </row>
    <row r="102" spans="1:2" x14ac:dyDescent="0.2">
      <c r="A102" t="s">
        <v>205</v>
      </c>
      <c r="B102" s="30" t="s">
        <v>376</v>
      </c>
    </row>
    <row r="103" spans="1:2" x14ac:dyDescent="0.2">
      <c r="A103" t="s">
        <v>500</v>
      </c>
      <c r="B103" s="30" t="s">
        <v>378</v>
      </c>
    </row>
    <row r="104" spans="1:2" x14ac:dyDescent="0.2">
      <c r="A104" t="s">
        <v>206</v>
      </c>
      <c r="B104" s="30" t="s">
        <v>379</v>
      </c>
    </row>
    <row r="105" spans="1:2" x14ac:dyDescent="0.2">
      <c r="A105" t="s">
        <v>207</v>
      </c>
      <c r="B105" s="30" t="s">
        <v>380</v>
      </c>
    </row>
    <row r="106" spans="1:2" x14ac:dyDescent="0.2">
      <c r="A106" t="s">
        <v>208</v>
      </c>
      <c r="B106" s="30" t="s">
        <v>369</v>
      </c>
    </row>
    <row r="107" spans="1:2" x14ac:dyDescent="0.2">
      <c r="A107" t="s">
        <v>501</v>
      </c>
      <c r="B107" s="30" t="s">
        <v>370</v>
      </c>
    </row>
    <row r="108" spans="1:2" x14ac:dyDescent="0.2">
      <c r="A108" t="s">
        <v>209</v>
      </c>
      <c r="B108" s="30" t="s">
        <v>371</v>
      </c>
    </row>
    <row r="109" spans="1:2" x14ac:dyDescent="0.2">
      <c r="A109" t="s">
        <v>210</v>
      </c>
      <c r="B109" s="30" t="s">
        <v>372</v>
      </c>
    </row>
    <row r="110" spans="1:2" x14ac:dyDescent="0.2">
      <c r="A110" t="s">
        <v>211</v>
      </c>
      <c r="B110" s="30" t="s">
        <v>373</v>
      </c>
    </row>
    <row r="111" spans="1:2" x14ac:dyDescent="0.2">
      <c r="A111" t="s">
        <v>212</v>
      </c>
      <c r="B111" s="30" t="s">
        <v>374</v>
      </c>
    </row>
    <row r="112" spans="1:2" x14ac:dyDescent="0.2">
      <c r="A112" t="s">
        <v>213</v>
      </c>
      <c r="B112" s="30" t="s">
        <v>381</v>
      </c>
    </row>
    <row r="113" spans="1:2" x14ac:dyDescent="0.2">
      <c r="A113" t="s">
        <v>214</v>
      </c>
      <c r="B113" s="30" t="s">
        <v>382</v>
      </c>
    </row>
    <row r="114" spans="1:2" x14ac:dyDescent="0.2">
      <c r="A114" t="s">
        <v>215</v>
      </c>
      <c r="B114" s="30" t="s">
        <v>383</v>
      </c>
    </row>
    <row r="115" spans="1:2" x14ac:dyDescent="0.2">
      <c r="A115" t="s">
        <v>216</v>
      </c>
      <c r="B115" s="30" t="s">
        <v>384</v>
      </c>
    </row>
    <row r="116" spans="1:2" x14ac:dyDescent="0.2">
      <c r="A116" t="s">
        <v>217</v>
      </c>
      <c r="B116" s="30" t="s">
        <v>385</v>
      </c>
    </row>
    <row r="117" spans="1:2" x14ac:dyDescent="0.2">
      <c r="A117" t="s">
        <v>218</v>
      </c>
      <c r="B117" s="30" t="s">
        <v>386</v>
      </c>
    </row>
    <row r="118" spans="1:2" x14ac:dyDescent="0.2">
      <c r="A118" t="s">
        <v>219</v>
      </c>
      <c r="B118" s="30" t="s">
        <v>387</v>
      </c>
    </row>
    <row r="119" spans="1:2" x14ac:dyDescent="0.2">
      <c r="A119" t="s">
        <v>220</v>
      </c>
      <c r="B119" s="30" t="s">
        <v>388</v>
      </c>
    </row>
    <row r="120" spans="1:2" x14ac:dyDescent="0.2">
      <c r="A120" t="s">
        <v>502</v>
      </c>
      <c r="B120" s="30" t="s">
        <v>389</v>
      </c>
    </row>
    <row r="121" spans="1:2" x14ac:dyDescent="0.2">
      <c r="A121" t="s">
        <v>221</v>
      </c>
      <c r="B121" s="30" t="s">
        <v>390</v>
      </c>
    </row>
    <row r="122" spans="1:2" x14ac:dyDescent="0.2">
      <c r="A122" t="s">
        <v>222</v>
      </c>
      <c r="B122" s="30" t="s">
        <v>391</v>
      </c>
    </row>
    <row r="123" spans="1:2" x14ac:dyDescent="0.2">
      <c r="A123" t="s">
        <v>223</v>
      </c>
      <c r="B123" s="30" t="s">
        <v>392</v>
      </c>
    </row>
    <row r="124" spans="1:2" x14ac:dyDescent="0.2">
      <c r="A124" t="s">
        <v>224</v>
      </c>
      <c r="B124" s="30" t="s">
        <v>393</v>
      </c>
    </row>
    <row r="125" spans="1:2" x14ac:dyDescent="0.2">
      <c r="A125" t="s">
        <v>503</v>
      </c>
      <c r="B125" s="30" t="s">
        <v>394</v>
      </c>
    </row>
    <row r="126" spans="1:2" x14ac:dyDescent="0.2">
      <c r="A126" t="s">
        <v>225</v>
      </c>
      <c r="B126" s="30" t="s">
        <v>395</v>
      </c>
    </row>
    <row r="127" spans="1:2" x14ac:dyDescent="0.2">
      <c r="A127" t="s">
        <v>226</v>
      </c>
      <c r="B127" s="30" t="s">
        <v>396</v>
      </c>
    </row>
    <row r="128" spans="1:2" x14ac:dyDescent="0.2">
      <c r="A128" t="s">
        <v>227</v>
      </c>
      <c r="B128" s="30" t="s">
        <v>397</v>
      </c>
    </row>
    <row r="129" spans="1:2" x14ac:dyDescent="0.2">
      <c r="A129" t="s">
        <v>228</v>
      </c>
      <c r="B129" s="30" t="s">
        <v>398</v>
      </c>
    </row>
    <row r="130" spans="1:2" x14ac:dyDescent="0.2">
      <c r="A130" t="s">
        <v>229</v>
      </c>
      <c r="B130" s="30" t="s">
        <v>399</v>
      </c>
    </row>
    <row r="131" spans="1:2" x14ac:dyDescent="0.2">
      <c r="A131" t="s">
        <v>230</v>
      </c>
      <c r="B131" s="30" t="s">
        <v>400</v>
      </c>
    </row>
    <row r="132" spans="1:2" x14ac:dyDescent="0.2">
      <c r="A132" t="s">
        <v>231</v>
      </c>
      <c r="B132" s="30" t="s">
        <v>401</v>
      </c>
    </row>
    <row r="133" spans="1:2" x14ac:dyDescent="0.2">
      <c r="A133" t="s">
        <v>232</v>
      </c>
      <c r="B133" s="30" t="s">
        <v>402</v>
      </c>
    </row>
    <row r="134" spans="1:2" x14ac:dyDescent="0.2">
      <c r="A134" t="s">
        <v>233</v>
      </c>
      <c r="B134" s="30" t="s">
        <v>403</v>
      </c>
    </row>
    <row r="135" spans="1:2" x14ac:dyDescent="0.2">
      <c r="A135" t="s">
        <v>234</v>
      </c>
      <c r="B135" s="30" t="s">
        <v>404</v>
      </c>
    </row>
    <row r="136" spans="1:2" x14ac:dyDescent="0.2">
      <c r="A136" t="s">
        <v>235</v>
      </c>
      <c r="B136" s="30" t="s">
        <v>405</v>
      </c>
    </row>
    <row r="137" spans="1:2" x14ac:dyDescent="0.2">
      <c r="A137" t="s">
        <v>236</v>
      </c>
      <c r="B137" s="30" t="s">
        <v>406</v>
      </c>
    </row>
    <row r="138" spans="1:2" x14ac:dyDescent="0.2">
      <c r="A138" t="s">
        <v>237</v>
      </c>
      <c r="B138" s="30" t="s">
        <v>407</v>
      </c>
    </row>
    <row r="139" spans="1:2" x14ac:dyDescent="0.2">
      <c r="B139" s="30" t="s">
        <v>408</v>
      </c>
    </row>
    <row r="140" spans="1:2" x14ac:dyDescent="0.2">
      <c r="B140" s="30" t="s">
        <v>409</v>
      </c>
    </row>
    <row r="141" spans="1:2" x14ac:dyDescent="0.2">
      <c r="B141" s="30" t="s">
        <v>410</v>
      </c>
    </row>
    <row r="142" spans="1:2" x14ac:dyDescent="0.2">
      <c r="B142" s="30" t="s">
        <v>411</v>
      </c>
    </row>
    <row r="143" spans="1:2" x14ac:dyDescent="0.2">
      <c r="B143" s="30" t="s">
        <v>412</v>
      </c>
    </row>
    <row r="144" spans="1:2" x14ac:dyDescent="0.2">
      <c r="B144" s="30" t="s">
        <v>413</v>
      </c>
    </row>
    <row r="145" spans="2:2" x14ac:dyDescent="0.2">
      <c r="B145" s="30" t="s">
        <v>414</v>
      </c>
    </row>
    <row r="146" spans="2:2" x14ac:dyDescent="0.2">
      <c r="B146" s="30" t="s">
        <v>415</v>
      </c>
    </row>
    <row r="147" spans="2:2" x14ac:dyDescent="0.2">
      <c r="B147" s="30" t="s">
        <v>416</v>
      </c>
    </row>
    <row r="148" spans="2:2" x14ac:dyDescent="0.2">
      <c r="B148" s="30" t="s">
        <v>417</v>
      </c>
    </row>
    <row r="149" spans="2:2" x14ac:dyDescent="0.2">
      <c r="B149" s="30" t="s">
        <v>418</v>
      </c>
    </row>
    <row r="150" spans="2:2" x14ac:dyDescent="0.2">
      <c r="B150" s="30" t="s">
        <v>419</v>
      </c>
    </row>
    <row r="151" spans="2:2" x14ac:dyDescent="0.2">
      <c r="B151" s="30" t="s">
        <v>420</v>
      </c>
    </row>
    <row r="152" spans="2:2" x14ac:dyDescent="0.2">
      <c r="B152" s="30" t="s">
        <v>421</v>
      </c>
    </row>
    <row r="153" spans="2:2" x14ac:dyDescent="0.2">
      <c r="B153" s="30" t="s">
        <v>422</v>
      </c>
    </row>
    <row r="154" spans="2:2" x14ac:dyDescent="0.2">
      <c r="B154" s="30" t="s">
        <v>423</v>
      </c>
    </row>
    <row r="155" spans="2:2" x14ac:dyDescent="0.2">
      <c r="B155" s="30" t="s">
        <v>424</v>
      </c>
    </row>
    <row r="156" spans="2:2" x14ac:dyDescent="0.2">
      <c r="B156" s="30" t="s">
        <v>425</v>
      </c>
    </row>
    <row r="157" spans="2:2" x14ac:dyDescent="0.2">
      <c r="B157" s="30" t="s">
        <v>426</v>
      </c>
    </row>
    <row r="158" spans="2:2" x14ac:dyDescent="0.2">
      <c r="B158" s="30" t="s">
        <v>427</v>
      </c>
    </row>
    <row r="159" spans="2:2" x14ac:dyDescent="0.2">
      <c r="B159" s="30" t="s">
        <v>428</v>
      </c>
    </row>
    <row r="160" spans="2:2" x14ac:dyDescent="0.2">
      <c r="B160" s="30" t="s">
        <v>429</v>
      </c>
    </row>
    <row r="161" spans="2:2" x14ac:dyDescent="0.2">
      <c r="B161" s="30" t="s">
        <v>430</v>
      </c>
    </row>
    <row r="162" spans="2:2" x14ac:dyDescent="0.2">
      <c r="B162" s="30" t="s">
        <v>438</v>
      </c>
    </row>
    <row r="163" spans="2:2" x14ac:dyDescent="0.2">
      <c r="B163" s="30" t="s">
        <v>431</v>
      </c>
    </row>
    <row r="164" spans="2:2" x14ac:dyDescent="0.2">
      <c r="B164" s="30" t="s">
        <v>432</v>
      </c>
    </row>
    <row r="165" spans="2:2" x14ac:dyDescent="0.2">
      <c r="B165" s="30" t="s">
        <v>433</v>
      </c>
    </row>
    <row r="166" spans="2:2" x14ac:dyDescent="0.2">
      <c r="B166" s="30" t="s">
        <v>434</v>
      </c>
    </row>
    <row r="167" spans="2:2" x14ac:dyDescent="0.2">
      <c r="B167" s="30" t="s">
        <v>435</v>
      </c>
    </row>
    <row r="168" spans="2:2" x14ac:dyDescent="0.2">
      <c r="B168" s="30" t="s">
        <v>436</v>
      </c>
    </row>
    <row r="169" spans="2:2" x14ac:dyDescent="0.2">
      <c r="B169" s="30" t="s">
        <v>437</v>
      </c>
    </row>
    <row r="170" spans="2:2" x14ac:dyDescent="0.2">
      <c r="B170" s="30" t="s">
        <v>439</v>
      </c>
    </row>
    <row r="171" spans="2:2" x14ac:dyDescent="0.2">
      <c r="B171" s="30" t="s">
        <v>440</v>
      </c>
    </row>
    <row r="172" spans="2:2" x14ac:dyDescent="0.2">
      <c r="B172" s="30" t="s">
        <v>441</v>
      </c>
    </row>
    <row r="173" spans="2:2" x14ac:dyDescent="0.2">
      <c r="B173" s="30" t="s">
        <v>442</v>
      </c>
    </row>
    <row r="174" spans="2:2" x14ac:dyDescent="0.2">
      <c r="B174" s="30" t="s">
        <v>443</v>
      </c>
    </row>
    <row r="175" spans="2:2" x14ac:dyDescent="0.2">
      <c r="B175" s="30" t="s">
        <v>444</v>
      </c>
    </row>
    <row r="176" spans="2:2" x14ac:dyDescent="0.2">
      <c r="B176" s="30" t="s">
        <v>445</v>
      </c>
    </row>
    <row r="177" spans="2:2" x14ac:dyDescent="0.2">
      <c r="B177" s="30" t="s">
        <v>446</v>
      </c>
    </row>
    <row r="178" spans="2:2" x14ac:dyDescent="0.2">
      <c r="B178" s="30" t="s">
        <v>447</v>
      </c>
    </row>
    <row r="179" spans="2:2" x14ac:dyDescent="0.2">
      <c r="B179" s="30" t="s">
        <v>448</v>
      </c>
    </row>
    <row r="180" spans="2:2" x14ac:dyDescent="0.2">
      <c r="B180" s="30" t="s">
        <v>449</v>
      </c>
    </row>
    <row r="181" spans="2:2" x14ac:dyDescent="0.2">
      <c r="B181" s="30" t="s">
        <v>450</v>
      </c>
    </row>
    <row r="182" spans="2:2" x14ac:dyDescent="0.2">
      <c r="B182" s="30" t="s">
        <v>451</v>
      </c>
    </row>
    <row r="183" spans="2:2" x14ac:dyDescent="0.2">
      <c r="B183" s="30" t="s">
        <v>452</v>
      </c>
    </row>
    <row r="184" spans="2:2" x14ac:dyDescent="0.2">
      <c r="B184" s="30" t="s">
        <v>453</v>
      </c>
    </row>
    <row r="185" spans="2:2" x14ac:dyDescent="0.2">
      <c r="B185" s="30" t="s">
        <v>454</v>
      </c>
    </row>
    <row r="186" spans="2:2" x14ac:dyDescent="0.2">
      <c r="B186" s="30" t="s">
        <v>455</v>
      </c>
    </row>
    <row r="187" spans="2:2" x14ac:dyDescent="0.2">
      <c r="B187" s="30" t="s">
        <v>456</v>
      </c>
    </row>
  </sheetData>
  <sheetProtection password="CF7A"/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265E07A15E4428CB0DA2A0DC9EA99" ma:contentTypeVersion="1" ma:contentTypeDescription="Create a new document." ma:contentTypeScope="" ma:versionID="ddbe3554ff9118a30143c8acedc1f7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63ca7782c0c3bc9314ec24a0445f2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9F3219-4000-4EBE-AFB6-71712FB2C3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670054-254E-4681-936E-2750BDE7E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7D00B8-947E-408E-9BD8-32453F72C5F1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Data</vt:lpstr>
      <vt:lpstr>Page1</vt:lpstr>
      <vt:lpstr>Page2</vt:lpstr>
      <vt:lpstr>Page3</vt:lpstr>
      <vt:lpstr>Page4</vt:lpstr>
      <vt:lpstr>Codes</vt:lpstr>
      <vt:lpstr>FIPS</vt:lpstr>
      <vt:lpstr>FP_C_Directors</vt:lpstr>
      <vt:lpstr>Page3!Page1</vt:lpstr>
      <vt:lpstr>Page1!Print_Area</vt:lpstr>
      <vt:lpstr>Project_Mgrs</vt:lpstr>
      <vt:lpstr>PROJECT_TYPE</vt:lpstr>
      <vt:lpstr>QTY_UNITS</vt:lpstr>
      <vt:lpstr>Team_Leaders</vt:lpstr>
    </vt:vector>
  </TitlesOfParts>
  <Company>cov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bcom</dc:creator>
  <cp:lastModifiedBy>Kelli B. Craddock</cp:lastModifiedBy>
  <cp:lastPrinted>2011-10-16T18:08:59Z</cp:lastPrinted>
  <dcterms:created xsi:type="dcterms:W3CDTF">2003-03-20T14:47:59Z</dcterms:created>
  <dcterms:modified xsi:type="dcterms:W3CDTF">2017-01-27T19:15:57Z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0x010100C6A265E07A15E4428CB0DA2A0DC9EA99</vt:lpwstr>
  </property>
</Properties>
</file>