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uva-my.sharepoint.com/personal/hjm7m_virginia_edu/Documents/"/>
    </mc:Choice>
  </mc:AlternateContent>
  <xr:revisionPtr revIDLastSave="1" documentId="8_{B1EC0D21-5D83-41C6-BA10-C23D6F1AEC29}" xr6:coauthVersionLast="47" xr6:coauthVersionMax="47" xr10:uidLastSave="{3969F6E4-9D4E-492D-8D6E-3B546946E73F}"/>
  <bookViews>
    <workbookView xWindow="-98" yWindow="-98" windowWidth="25996" windowHeight="10276" xr2:uid="{00000000-000D-0000-FFFF-FFFF00000000}"/>
  </bookViews>
  <sheets>
    <sheet name="SS-1 Sheet" sheetId="1" r:id="rId1"/>
    <sheet name="Continuation Sheet 1" sheetId="2" r:id="rId2"/>
    <sheet name="Continuation Sheet 2" sheetId="4" r:id="rId3"/>
    <sheet name="Continuation Sheet 3" sheetId="5" r:id="rId4"/>
    <sheet name="Continuation Sheet 4" sheetId="6" r:id="rId5"/>
    <sheet name="Mark-up Limitations" sheetId="9" r:id="rId6"/>
  </sheets>
  <externalReferences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7" i="6" l="1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16" i="6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16" i="5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16" i="4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16" i="2"/>
  <c r="G16" i="2"/>
  <c r="N18" i="1"/>
  <c r="N19" i="1"/>
  <c r="N20" i="1"/>
  <c r="N21" i="1"/>
  <c r="N22" i="1"/>
  <c r="N23" i="1"/>
  <c r="N24" i="1"/>
  <c r="N17" i="1"/>
  <c r="K18" i="1"/>
  <c r="K19" i="1"/>
  <c r="K20" i="1"/>
  <c r="K21" i="1"/>
  <c r="K22" i="1"/>
  <c r="K23" i="1"/>
  <c r="K24" i="1"/>
  <c r="K17" i="1"/>
  <c r="G17" i="1"/>
  <c r="G17" i="6" l="1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16" i="6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16" i="5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16" i="4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18" i="1"/>
  <c r="G19" i="1"/>
  <c r="G20" i="1"/>
  <c r="G21" i="1"/>
  <c r="G22" i="1"/>
  <c r="G23" i="1"/>
  <c r="G24" i="1"/>
  <c r="I39" i="6" l="1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M40" i="6"/>
  <c r="K40" i="6"/>
  <c r="I16" i="6"/>
  <c r="D8" i="6"/>
  <c r="D6" i="6"/>
  <c r="D5" i="6"/>
  <c r="I4" i="6"/>
  <c r="D4" i="6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M40" i="5"/>
  <c r="K40" i="5"/>
  <c r="I16" i="5"/>
  <c r="D8" i="5"/>
  <c r="D6" i="5"/>
  <c r="D5" i="5"/>
  <c r="I4" i="5"/>
  <c r="D4" i="5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M40" i="4"/>
  <c r="I16" i="4"/>
  <c r="D8" i="4"/>
  <c r="D6" i="4"/>
  <c r="D5" i="4"/>
  <c r="I4" i="4"/>
  <c r="D4" i="4"/>
  <c r="I40" i="5" l="1"/>
  <c r="I40" i="6"/>
  <c r="I40" i="4"/>
  <c r="K40" i="4"/>
  <c r="I4" i="2" l="1"/>
  <c r="D8" i="2"/>
  <c r="D6" i="2"/>
  <c r="D5" i="2"/>
  <c r="D4" i="2"/>
  <c r="M40" i="2"/>
  <c r="K40" i="2"/>
  <c r="K25" i="1" s="1"/>
  <c r="K26" i="1" s="1"/>
  <c r="L27" i="1" s="1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17" i="1"/>
  <c r="I18" i="1"/>
  <c r="I19" i="1"/>
  <c r="I20" i="1"/>
  <c r="I21" i="1"/>
  <c r="I22" i="1"/>
  <c r="I23" i="1"/>
  <c r="I24" i="1"/>
  <c r="N25" i="1" l="1"/>
  <c r="N26" i="1" s="1"/>
  <c r="I40" i="2"/>
  <c r="I25" i="1" s="1"/>
  <c r="I26" i="1" s="1"/>
  <c r="I27" i="1" s="1"/>
  <c r="I28" i="1" s="1"/>
  <c r="J34" i="1" s="1"/>
  <c r="L28" i="1"/>
  <c r="J35" i="1" s="1"/>
  <c r="O27" i="1" l="1"/>
  <c r="N28" i="1" s="1"/>
  <c r="J36" i="1" s="1"/>
  <c r="J37" i="1" s="1"/>
  <c r="J38" i="1" l="1"/>
  <c r="J3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Donald Crosby</author>
  </authors>
  <commentList>
    <comment ref="H13" authorId="0" shapeId="0" xr:uid="{00000000-0006-0000-0000-000001000000}">
      <text>
        <r>
          <rPr>
            <b/>
            <sz val="12"/>
            <color indexed="81"/>
            <rFont val="Tahoma"/>
            <family val="2"/>
          </rPr>
          <t xml:space="preserve">Fully Loaded Hourly Rates 
To include </t>
        </r>
        <r>
          <rPr>
            <b/>
            <sz val="12"/>
            <color indexed="10"/>
            <rFont val="Tahoma"/>
            <family val="2"/>
          </rPr>
          <t>ALL</t>
        </r>
        <r>
          <rPr>
            <b/>
            <sz val="12"/>
            <color indexed="81"/>
            <rFont val="Tahoma"/>
            <family val="2"/>
          </rPr>
          <t xml:space="preserve"> taxes (FICA, FUI, SUI, Workmen's Comp)
and benefits</t>
        </r>
      </text>
    </comment>
  </commentList>
</comments>
</file>

<file path=xl/sharedStrings.xml><?xml version="1.0" encoding="utf-8"?>
<sst xmlns="http://schemas.openxmlformats.org/spreadsheetml/2006/main" count="439" uniqueCount="91">
  <si>
    <t>SUB-SUBCONTRACTOR ESTIMATE FOR CHANGE ORDER</t>
  </si>
  <si>
    <t xml:space="preserve">Project Code:  </t>
  </si>
  <si>
    <t xml:space="preserve">Agency:  </t>
  </si>
  <si>
    <t xml:space="preserve">Project:  </t>
  </si>
  <si>
    <t xml:space="preserve">Change Description:  </t>
  </si>
  <si>
    <t>SUB-SUBCONTRACTOR DIRECT COSTS</t>
  </si>
  <si>
    <t>Scope Description</t>
  </si>
  <si>
    <t>Direct Labor</t>
  </si>
  <si>
    <t>Direct Material</t>
  </si>
  <si>
    <t>Direct Equipment</t>
  </si>
  <si>
    <t>Total</t>
  </si>
  <si>
    <t>Hourly Wage</t>
  </si>
  <si>
    <t>Material</t>
  </si>
  <si>
    <t>Equipment</t>
  </si>
  <si>
    <t>Item</t>
  </si>
  <si>
    <t>Qty</t>
  </si>
  <si>
    <t>Hours</t>
  </si>
  <si>
    <t>Rate, Excl.</t>
  </si>
  <si>
    <t>Labor</t>
  </si>
  <si>
    <t>Cost</t>
  </si>
  <si>
    <t>No.</t>
  </si>
  <si>
    <t>Description</t>
  </si>
  <si>
    <t>Quantity</t>
  </si>
  <si>
    <t>Units</t>
  </si>
  <si>
    <t>Per Unit</t>
  </si>
  <si>
    <t>Taxes &amp; Ins.</t>
  </si>
  <si>
    <t>A</t>
  </si>
  <si>
    <t>B</t>
  </si>
  <si>
    <t>C</t>
  </si>
  <si>
    <t>D</t>
  </si>
  <si>
    <t>E</t>
  </si>
  <si>
    <t>F = C x E</t>
  </si>
  <si>
    <t>G</t>
  </si>
  <si>
    <t>H = F x G</t>
  </si>
  <si>
    <t>I</t>
  </si>
  <si>
    <t>J = C x I</t>
  </si>
  <si>
    <t>K</t>
  </si>
  <si>
    <t>L = C x K</t>
  </si>
  <si>
    <t xml:space="preserve">  Subtotal from Estimate Continuation Sheets</t>
  </si>
  <si>
    <t xml:space="preserve"> Subtotal Labor</t>
  </si>
  <si>
    <t xml:space="preserve"> Subtotal Mat'l</t>
  </si>
  <si>
    <t xml:space="preserve"> Subtotal Equip.</t>
  </si>
  <si>
    <t xml:space="preserve">  Total Direct Costs</t>
  </si>
  <si>
    <t xml:space="preserve"> Total Labor</t>
  </si>
  <si>
    <t xml:space="preserve"> Total Mat'l</t>
  </si>
  <si>
    <t xml:space="preserve"> Total Equip.</t>
  </si>
  <si>
    <t>SUMMARY</t>
  </si>
  <si>
    <t>Submitted By</t>
  </si>
  <si>
    <t>Total Cost</t>
  </si>
  <si>
    <t>Name:</t>
  </si>
  <si>
    <t xml:space="preserve">   Total Direct Labor Cost</t>
  </si>
  <si>
    <t xml:space="preserve">   Total Direct Material Cost</t>
  </si>
  <si>
    <t xml:space="preserve">      Signature:</t>
  </si>
  <si>
    <t xml:space="preserve">      Title:</t>
  </si>
  <si>
    <t xml:space="preserve">      Date:</t>
  </si>
  <si>
    <t xml:space="preserve">Subcontractor:  </t>
  </si>
  <si>
    <t xml:space="preserve">Sub-Subcontractor:  </t>
  </si>
  <si>
    <t xml:space="preserve">Sub-Subcontractor Trade:  </t>
  </si>
  <si>
    <t xml:space="preserve">Item 1.99H </t>
  </si>
  <si>
    <t xml:space="preserve">Item 1.99J </t>
  </si>
  <si>
    <t xml:space="preserve">Item 1.99L </t>
  </si>
  <si>
    <t xml:space="preserve">3.01+3.02+3.03 </t>
  </si>
  <si>
    <t>ESTIMATE CONTINUATION SHEET</t>
  </si>
  <si>
    <t>( Attach to Form GC-1, SC-1, or SS-1 as necessary for continuation of the direct cost estimates. )</t>
  </si>
  <si>
    <t xml:space="preserve">Performing Contractor:  </t>
  </si>
  <si>
    <t>PERFORMING CONTRACTOR DIRECT COSTS</t>
  </si>
  <si>
    <t xml:space="preserve">  Page Subtotals (Carry Forward To Line 1.09 )</t>
  </si>
  <si>
    <t xml:space="preserve">Labor: </t>
  </si>
  <si>
    <t xml:space="preserve">Material: </t>
  </si>
  <si>
    <t xml:space="preserve">Equipment: </t>
  </si>
  <si>
    <t>Sales Tax</t>
  </si>
  <si>
    <t>HECO-SS-1</t>
  </si>
  <si>
    <t>Revised:</t>
  </si>
  <si>
    <t>Rate</t>
  </si>
  <si>
    <t>(Fully Loaded)</t>
  </si>
  <si>
    <t>Qty Units Table</t>
  </si>
  <si>
    <t>=</t>
  </si>
  <si>
    <t>M</t>
  </si>
  <si>
    <t xml:space="preserve">CM/GC:  </t>
  </si>
  <si>
    <t xml:space="preserve">  Subtotal Direct Costs:</t>
  </si>
  <si>
    <t xml:space="preserve">   Total Direct Equipment Cost</t>
  </si>
  <si>
    <t xml:space="preserve">   Sub-Sub Direct Subtotal</t>
  </si>
  <si>
    <t xml:space="preserve">   Sub-Sub Direct O&amp;P (%)</t>
  </si>
  <si>
    <t xml:space="preserve">  Total Sub-Sub Costs to HECO-SC-1</t>
  </si>
  <si>
    <r>
      <t xml:space="preserve">(2) If the </t>
    </r>
    <r>
      <rPr>
        <b/>
        <u/>
        <sz val="14"/>
        <color rgb="FF000000"/>
        <rFont val="Calibri"/>
        <family val="2"/>
      </rPr>
      <t>Contractor</t>
    </r>
    <r>
      <rPr>
        <b/>
        <sz val="14"/>
        <color rgb="FF000000"/>
        <rFont val="Calibri"/>
        <family val="2"/>
      </rPr>
      <t xml:space="preserve"> does all or part of the changed Work, its markup for O&amp;P on the changed Work it performs shall be a maximum of 15%.</t>
    </r>
  </si>
  <si>
    <r>
      <t xml:space="preserve">(1) If a </t>
    </r>
    <r>
      <rPr>
        <b/>
        <u/>
        <sz val="14"/>
        <color rgb="FF000000"/>
        <rFont val="Calibri"/>
        <family val="2"/>
      </rPr>
      <t>Subcontractor</t>
    </r>
    <r>
      <rPr>
        <b/>
        <sz val="14"/>
        <color rgb="FF000000"/>
        <rFont val="Calibri"/>
        <family val="2"/>
      </rPr>
      <t xml:space="preserve"> does all or part of the changed Work, the </t>
    </r>
    <r>
      <rPr>
        <b/>
        <u/>
        <sz val="14"/>
        <color rgb="FF000000"/>
        <rFont val="Calibri"/>
        <family val="2"/>
      </rPr>
      <t>Subcontractor's</t>
    </r>
    <r>
      <rPr>
        <b/>
        <sz val="14"/>
        <color rgb="FF000000"/>
        <rFont val="Calibri"/>
        <family val="2"/>
      </rPr>
      <t xml:space="preserve"> markup for O&amp;P on the Work it performs shall be a maximum of 15%. The </t>
    </r>
    <r>
      <rPr>
        <b/>
        <u/>
        <sz val="14"/>
        <color rgb="FF000000"/>
        <rFont val="Calibri"/>
        <family val="2"/>
      </rPr>
      <t>Contractor's</t>
    </r>
    <r>
      <rPr>
        <b/>
        <sz val="14"/>
        <color rgb="FF000000"/>
        <rFont val="Calibri"/>
        <family val="2"/>
      </rPr>
      <t xml:space="preserve"> markup for O&amp;P on the </t>
    </r>
    <r>
      <rPr>
        <b/>
        <u/>
        <sz val="14"/>
        <color rgb="FF000000"/>
        <rFont val="Calibri"/>
        <family val="2"/>
      </rPr>
      <t>Subcontractor's</t>
    </r>
    <r>
      <rPr>
        <b/>
        <sz val="14"/>
        <color rgb="FF000000"/>
        <rFont val="Calibri"/>
        <family val="2"/>
      </rPr>
      <t xml:space="preserve"> price shall be a maximum of 10%.</t>
    </r>
  </si>
  <si>
    <t>Notes:  See O&amp;P Markup Limitations Tab Per DGS General Conditions - CO-7.</t>
  </si>
  <si>
    <t xml:space="preserve">O&amp;P Limited to 15% on Direct/ Self-Performed Work at Any Tier. </t>
  </si>
  <si>
    <t>The DGS-30-054 (4/21) - CO-7 General Conditions limit Overhead &amp; Profit (O&amp;P) markups as follows:</t>
  </si>
  <si>
    <r>
      <t xml:space="preserve">O&amp;P for both additive and deductive changes in the Work (other than changes covered by unit prices) shall be paid by applying the specified percentage markups only on the </t>
    </r>
    <r>
      <rPr>
        <b/>
        <u/>
        <sz val="14"/>
        <color rgb="FF000000"/>
        <rFont val="Calibri"/>
        <family val="2"/>
      </rPr>
      <t>net</t>
    </r>
    <r>
      <rPr>
        <b/>
        <sz val="14"/>
        <color rgb="FF000000"/>
        <rFont val="Calibri"/>
        <family val="2"/>
      </rPr>
      <t xml:space="preserve"> cost of the changed Work (i.e. difference in cost between original and changed Work excluding O&amp;P). Said percentages for O&amp;P shall reasonably approximate the Contractor’s O&amp;P, but shall not exceed the percentages for each category listed below:</t>
    </r>
  </si>
  <si>
    <r>
      <t xml:space="preserve">(3) If a </t>
    </r>
    <r>
      <rPr>
        <b/>
        <u/>
        <sz val="14"/>
        <color rgb="FF000000"/>
        <rFont val="Calibri"/>
        <family val="2"/>
      </rPr>
      <t>Sub-subcontractor</t>
    </r>
    <r>
      <rPr>
        <b/>
        <sz val="14"/>
        <color rgb="FF000000"/>
        <rFont val="Calibri"/>
        <family val="2"/>
      </rPr>
      <t xml:space="preserve"> at any tier does all or part of the changed Work, the </t>
    </r>
    <r>
      <rPr>
        <b/>
        <u/>
        <sz val="14"/>
        <color rgb="FF000000"/>
        <rFont val="Calibri"/>
        <family val="2"/>
      </rPr>
      <t>Subsubcontractor's</t>
    </r>
    <r>
      <rPr>
        <b/>
        <sz val="14"/>
        <color rgb="FF000000"/>
        <rFont val="Calibri"/>
        <family val="2"/>
      </rPr>
      <t xml:space="preserve"> markup on that Work shall be a maximum of 15%. The markup for O&amp;P on a </t>
    </r>
    <r>
      <rPr>
        <b/>
        <u/>
        <sz val="14"/>
        <color rgb="FF000000"/>
        <rFont val="Calibri"/>
        <family val="2"/>
      </rPr>
      <t>Sub-subcontractor's</t>
    </r>
    <r>
      <rPr>
        <b/>
        <sz val="14"/>
        <color rgb="FF000000"/>
        <rFont val="Calibri"/>
        <family val="2"/>
      </rPr>
      <t xml:space="preserve"> Work by the </t>
    </r>
    <r>
      <rPr>
        <b/>
        <u/>
        <sz val="14"/>
        <color rgb="FF000000"/>
        <rFont val="Calibri"/>
        <family val="2"/>
      </rPr>
      <t>Contractor</t>
    </r>
    <r>
      <rPr>
        <b/>
        <sz val="14"/>
        <color rgb="FF000000"/>
        <rFont val="Calibri"/>
        <family val="2"/>
      </rPr>
      <t xml:space="preserve"> and all intervening tiers of </t>
    </r>
    <r>
      <rPr>
        <b/>
        <u/>
        <sz val="14"/>
        <color rgb="FF000000"/>
        <rFont val="Calibri"/>
        <family val="2"/>
      </rPr>
      <t>Subcontractors</t>
    </r>
    <r>
      <rPr>
        <b/>
        <sz val="14"/>
        <color rgb="FF000000"/>
        <rFont val="Calibri"/>
        <family val="2"/>
      </rPr>
      <t xml:space="preserve"> shall not exceed a total of 10%. </t>
    </r>
    <r>
      <rPr>
        <b/>
        <i/>
        <sz val="14"/>
        <color rgb="FF000000"/>
        <rFont val="Calibri"/>
        <family val="2"/>
      </rPr>
      <t>   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</si>
</sst>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3" formatCode="_(* #,##0.00_);_(* \(#,##0.00\);_(* &quot;-&quot;??_);_(@_)"/>
    <numFmt numFmtId="164" formatCode="0.0%"/>
    <numFmt numFmtId="165" formatCode="mm/dd/yyyy"/>
    <numFmt numFmtId="166" formatCode="_(* #,##0_);_(* \(#,##0\);_(* &quot;-&quot;??_);_(@_)"/>
  </numFmts>
  <fonts count="39" x14ac:knownFonts="1">
    <font>
      <sz val="12"/>
      <name val="Arial"/>
    </font>
    <font>
      <b/>
      <sz val="18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sz val="18"/>
      <color indexed="8"/>
      <name val="Arial"/>
      <family val="2"/>
    </font>
    <font>
      <b/>
      <sz val="14"/>
      <color indexed="8"/>
      <name val="Arial"/>
      <family val="2"/>
    </font>
    <font>
      <b/>
      <u/>
      <sz val="12"/>
      <color indexed="8"/>
      <name val="Arial"/>
      <family val="2"/>
    </font>
    <font>
      <sz val="14"/>
      <color indexed="8"/>
      <name val="Arial"/>
      <family val="2"/>
    </font>
    <font>
      <b/>
      <u/>
      <sz val="24"/>
      <color indexed="8"/>
      <name val="Arial"/>
      <family val="2"/>
    </font>
    <font>
      <b/>
      <sz val="24"/>
      <color indexed="8"/>
      <name val="Arial"/>
      <family val="2"/>
    </font>
    <font>
      <sz val="14"/>
      <color indexed="8"/>
      <name val="Arial"/>
      <family val="2"/>
    </font>
    <font>
      <b/>
      <u/>
      <sz val="14"/>
      <color indexed="8"/>
      <name val="Arial"/>
      <family val="2"/>
    </font>
    <font>
      <u/>
      <sz val="12"/>
      <color indexed="8"/>
      <name val="Arial"/>
      <family val="2"/>
    </font>
    <font>
      <b/>
      <sz val="18"/>
      <color indexed="8"/>
      <name val="Arial"/>
      <family val="2"/>
    </font>
    <font>
      <sz val="18"/>
      <color indexed="8"/>
      <name val="Arial"/>
      <family val="2"/>
    </font>
    <font>
      <sz val="18"/>
      <color indexed="8"/>
      <name val="Arial"/>
      <family val="2"/>
    </font>
    <font>
      <b/>
      <sz val="18"/>
      <color indexed="8"/>
      <name val="Arial"/>
      <family val="2"/>
    </font>
    <font>
      <b/>
      <u/>
      <sz val="18"/>
      <color indexed="8"/>
      <name val="Arial"/>
      <family val="2"/>
    </font>
    <font>
      <sz val="18"/>
      <color indexed="8"/>
      <name val="Arial"/>
      <family val="2"/>
    </font>
    <font>
      <b/>
      <sz val="18"/>
      <color indexed="8"/>
      <name val="Arial"/>
      <family val="2"/>
    </font>
    <font>
      <sz val="16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6"/>
      <name val="Arial"/>
      <family val="2"/>
    </font>
    <font>
      <u/>
      <sz val="6"/>
      <color theme="10"/>
      <name val="Arial"/>
      <family val="2"/>
    </font>
    <font>
      <u/>
      <sz val="16"/>
      <color theme="10"/>
      <name val="Arial"/>
      <family val="2"/>
    </font>
    <font>
      <b/>
      <sz val="20"/>
      <name val="Arial"/>
      <family val="2"/>
    </font>
    <font>
      <b/>
      <sz val="12"/>
      <color indexed="81"/>
      <name val="Tahoma"/>
      <family val="2"/>
    </font>
    <font>
      <b/>
      <sz val="12"/>
      <color indexed="10"/>
      <name val="Tahoma"/>
      <family val="2"/>
    </font>
    <font>
      <sz val="12"/>
      <name val="Arial"/>
      <family val="2"/>
    </font>
    <font>
      <b/>
      <sz val="14"/>
      <name val="Arial"/>
      <family val="2"/>
    </font>
    <font>
      <b/>
      <sz val="20"/>
      <color indexed="8"/>
      <name val="Arial"/>
      <family val="2"/>
    </font>
    <font>
      <b/>
      <sz val="14"/>
      <color rgb="FF000000"/>
      <name val="Calibri"/>
      <family val="2"/>
    </font>
    <font>
      <b/>
      <i/>
      <sz val="14"/>
      <color rgb="FF000000"/>
      <name val="Calibri"/>
      <family val="2"/>
    </font>
    <font>
      <b/>
      <u/>
      <sz val="14"/>
      <color rgb="FF000000"/>
      <name val="Calibri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lightGray"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76">
    <border>
      <left/>
      <right/>
      <top/>
      <bottom/>
      <diagonal/>
    </border>
    <border>
      <left/>
      <right style="thick">
        <color indexed="8"/>
      </right>
      <top/>
      <bottom style="dotted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 style="thin">
        <color indexed="8"/>
      </top>
      <bottom style="dotted">
        <color indexed="8"/>
      </bottom>
      <diagonal/>
    </border>
    <border>
      <left/>
      <right style="thick">
        <color indexed="8"/>
      </right>
      <top style="thin">
        <color indexed="8"/>
      </top>
      <bottom style="dotted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/>
      <top style="thick">
        <color indexed="64"/>
      </top>
      <bottom style="thick">
        <color indexed="8"/>
      </bottom>
      <diagonal/>
    </border>
    <border>
      <left/>
      <right/>
      <top style="thick">
        <color indexed="64"/>
      </top>
      <bottom style="thick">
        <color indexed="8"/>
      </bottom>
      <diagonal/>
    </border>
    <border>
      <left/>
      <right style="thick">
        <color indexed="64"/>
      </right>
      <top style="thick">
        <color indexed="64"/>
      </top>
      <bottom style="thick">
        <color indexed="8"/>
      </bottom>
      <diagonal/>
    </border>
    <border>
      <left style="thick">
        <color indexed="64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64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8"/>
      </bottom>
      <diagonal/>
    </border>
    <border>
      <left/>
      <right style="thick">
        <color indexed="64"/>
      </right>
      <top/>
      <bottom style="thick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/>
      <right style="thick">
        <color indexed="64"/>
      </right>
      <top style="thin">
        <color indexed="8"/>
      </top>
      <bottom style="dotted">
        <color indexed="8"/>
      </bottom>
      <diagonal/>
    </border>
    <border>
      <left style="thick">
        <color indexed="64"/>
      </left>
      <right style="thin">
        <color indexed="8"/>
      </right>
      <top/>
      <bottom style="dotted">
        <color indexed="8"/>
      </bottom>
      <diagonal/>
    </border>
    <border>
      <left/>
      <right style="thick">
        <color indexed="64"/>
      </right>
      <top/>
      <bottom style="dotted">
        <color indexed="8"/>
      </bottom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 style="thick">
        <color indexed="64"/>
      </right>
      <top/>
      <bottom style="dotted">
        <color indexed="8"/>
      </bottom>
      <diagonal/>
    </border>
    <border>
      <left style="thin">
        <color indexed="8"/>
      </left>
      <right style="thick">
        <color indexed="64"/>
      </right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64"/>
      </right>
      <top style="thick">
        <color indexed="8"/>
      </top>
      <bottom/>
      <diagonal/>
    </border>
    <border>
      <left/>
      <right style="thin">
        <color indexed="8"/>
      </right>
      <top/>
      <bottom style="thick">
        <color indexed="64"/>
      </bottom>
      <diagonal/>
    </border>
    <border>
      <left/>
      <right style="thick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dotted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/>
      <right style="thick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thick">
        <color indexed="8"/>
      </bottom>
      <diagonal/>
    </border>
    <border>
      <left/>
      <right style="thick">
        <color indexed="8"/>
      </right>
      <top style="dotted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8"/>
      </right>
      <top style="thick">
        <color indexed="8"/>
      </top>
      <bottom style="thick">
        <color indexed="64"/>
      </bottom>
      <diagonal/>
    </border>
    <border>
      <left/>
      <right style="thick">
        <color indexed="64"/>
      </right>
      <top style="dotted">
        <color indexed="8"/>
      </top>
      <bottom style="thick">
        <color indexed="8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8"/>
      </left>
      <right style="thick">
        <color indexed="8"/>
      </right>
      <top style="dotted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ck">
        <color indexed="8"/>
      </bottom>
      <diagonal/>
    </border>
    <border>
      <left/>
      <right/>
      <top style="dotted">
        <color indexed="8"/>
      </top>
      <bottom style="thick">
        <color indexed="64"/>
      </bottom>
      <diagonal/>
    </border>
  </borders>
  <cellStyleXfs count="3">
    <xf numFmtId="0" fontId="0" fillId="2" borderId="0"/>
    <xf numFmtId="0" fontId="25" fillId="0" borderId="0" applyNumberFormat="0" applyFill="0" applyBorder="0" applyAlignment="0" applyProtection="0">
      <alignment vertical="top"/>
      <protection locked="0"/>
    </xf>
    <xf numFmtId="43" fontId="30" fillId="0" borderId="0" applyFont="0" applyFill="0" applyBorder="0" applyAlignment="0" applyProtection="0"/>
  </cellStyleXfs>
  <cellXfs count="164">
    <xf numFmtId="0" fontId="0" fillId="2" borderId="0" xfId="0"/>
    <xf numFmtId="7" fontId="0" fillId="2" borderId="1" xfId="0" applyNumberFormat="1" applyBorder="1"/>
    <xf numFmtId="0" fontId="1" fillId="2" borderId="0" xfId="0" applyFont="1"/>
    <xf numFmtId="7" fontId="0" fillId="3" borderId="2" xfId="0" applyNumberFormat="1" applyFill="1" applyBorder="1"/>
    <xf numFmtId="7" fontId="0" fillId="2" borderId="3" xfId="0" applyNumberFormat="1" applyBorder="1"/>
    <xf numFmtId="0" fontId="4" fillId="2" borderId="0" xfId="0" applyFont="1"/>
    <xf numFmtId="39" fontId="0" fillId="2" borderId="5" xfId="0" applyNumberFormat="1" applyBorder="1"/>
    <xf numFmtId="0" fontId="0" fillId="2" borderId="6" xfId="0" applyBorder="1" applyAlignment="1">
      <alignment horizontal="center"/>
    </xf>
    <xf numFmtId="0" fontId="0" fillId="2" borderId="7" xfId="0" applyBorder="1" applyAlignment="1">
      <alignment horizontal="center"/>
    </xf>
    <xf numFmtId="0" fontId="0" fillId="2" borderId="8" xfId="0" applyBorder="1"/>
    <xf numFmtId="0" fontId="0" fillId="2" borderId="0" xfId="0" applyAlignment="1">
      <alignment horizontal="centerContinuous"/>
    </xf>
    <xf numFmtId="0" fontId="6" fillId="2" borderId="0" xfId="0" applyFont="1" applyAlignment="1">
      <alignment horizontal="centerContinuous"/>
    </xf>
    <xf numFmtId="0" fontId="0" fillId="2" borderId="0" xfId="0" applyAlignment="1">
      <alignment horizontal="right"/>
    </xf>
    <xf numFmtId="0" fontId="7" fillId="2" borderId="8" xfId="0" applyFont="1" applyBorder="1"/>
    <xf numFmtId="0" fontId="0" fillId="2" borderId="9" xfId="0" applyBorder="1"/>
    <xf numFmtId="0" fontId="7" fillId="2" borderId="9" xfId="0" applyFont="1" applyBorder="1"/>
    <xf numFmtId="0" fontId="5" fillId="2" borderId="10" xfId="0" applyFont="1" applyBorder="1" applyAlignment="1">
      <alignment horizontal="center"/>
    </xf>
    <xf numFmtId="0" fontId="5" fillId="2" borderId="11" xfId="0" applyFont="1" applyBorder="1" applyAlignment="1">
      <alignment horizontal="center"/>
    </xf>
    <xf numFmtId="0" fontId="5" fillId="2" borderId="12" xfId="0" applyFont="1" applyBorder="1" applyAlignment="1">
      <alignment horizontal="center"/>
    </xf>
    <xf numFmtId="0" fontId="7" fillId="2" borderId="0" xfId="0" applyFont="1"/>
    <xf numFmtId="0" fontId="5" fillId="2" borderId="3" xfId="0" applyFont="1" applyBorder="1" applyAlignment="1">
      <alignment horizontal="center"/>
    </xf>
    <xf numFmtId="0" fontId="7" fillId="2" borderId="0" xfId="0" applyFont="1" applyAlignment="1">
      <alignment horizontal="right"/>
    </xf>
    <xf numFmtId="0" fontId="8" fillId="2" borderId="0" xfId="0" applyFont="1" applyAlignment="1">
      <alignment horizontal="centerContinuous" vertical="top"/>
    </xf>
    <xf numFmtId="0" fontId="5" fillId="2" borderId="13" xfId="0" applyFont="1" applyBorder="1" applyAlignment="1">
      <alignment horizontal="center"/>
    </xf>
    <xf numFmtId="0" fontId="0" fillId="2" borderId="12" xfId="0" applyBorder="1"/>
    <xf numFmtId="0" fontId="5" fillId="2" borderId="12" xfId="0" applyFont="1" applyBorder="1"/>
    <xf numFmtId="0" fontId="11" fillId="2" borderId="0" xfId="0" applyFont="1" applyAlignment="1">
      <alignment horizontal="centerContinuous"/>
    </xf>
    <xf numFmtId="0" fontId="12" fillId="2" borderId="0" xfId="0" applyFont="1" applyAlignment="1">
      <alignment horizontal="centerContinuous"/>
    </xf>
    <xf numFmtId="0" fontId="0" fillId="3" borderId="14" xfId="0" applyFill="1" applyBorder="1"/>
    <xf numFmtId="0" fontId="15" fillId="2" borderId="0" xfId="0" applyFont="1"/>
    <xf numFmtId="0" fontId="16" fillId="2" borderId="0" xfId="0" applyFont="1" applyAlignment="1">
      <alignment horizontal="left"/>
    </xf>
    <xf numFmtId="0" fontId="0" fillId="2" borderId="15" xfId="0" applyBorder="1" applyAlignment="1">
      <alignment horizontal="centerContinuous"/>
    </xf>
    <xf numFmtId="0" fontId="0" fillId="2" borderId="16" xfId="0" applyBorder="1" applyAlignment="1">
      <alignment horizontal="centerContinuous"/>
    </xf>
    <xf numFmtId="0" fontId="13" fillId="2" borderId="15" xfId="0" applyFont="1" applyBorder="1" applyAlignment="1">
      <alignment horizontal="centerContinuous"/>
    </xf>
    <xf numFmtId="0" fontId="14" fillId="2" borderId="16" xfId="0" applyFont="1" applyBorder="1" applyAlignment="1">
      <alignment horizontal="centerContinuous"/>
    </xf>
    <xf numFmtId="2" fontId="1" fillId="2" borderId="17" xfId="0" applyNumberFormat="1" applyFont="1" applyBorder="1" applyAlignment="1">
      <alignment horizontal="centerContinuous"/>
    </xf>
    <xf numFmtId="0" fontId="0" fillId="2" borderId="18" xfId="0" applyBorder="1" applyAlignment="1">
      <alignment horizontal="centerContinuous"/>
    </xf>
    <xf numFmtId="0" fontId="0" fillId="2" borderId="19" xfId="0" applyBorder="1" applyAlignment="1">
      <alignment horizontal="centerContinuous"/>
    </xf>
    <xf numFmtId="2" fontId="1" fillId="2" borderId="20" xfId="0" applyNumberFormat="1" applyFont="1" applyBorder="1" applyAlignment="1">
      <alignment horizontal="centerContinuous"/>
    </xf>
    <xf numFmtId="0" fontId="13" fillId="2" borderId="21" xfId="0" applyFont="1" applyBorder="1" applyAlignment="1">
      <alignment horizontal="centerContinuous"/>
    </xf>
    <xf numFmtId="0" fontId="5" fillId="2" borderId="22" xfId="0" applyFont="1" applyBorder="1" applyAlignment="1">
      <alignment horizontal="center"/>
    </xf>
    <xf numFmtId="0" fontId="5" fillId="2" borderId="23" xfId="0" applyFont="1" applyBorder="1" applyAlignment="1">
      <alignment horizontal="center"/>
    </xf>
    <xf numFmtId="0" fontId="5" fillId="2" borderId="24" xfId="0" applyFont="1" applyBorder="1" applyAlignment="1">
      <alignment horizontal="center"/>
    </xf>
    <xf numFmtId="0" fontId="5" fillId="2" borderId="25" xfId="0" applyFont="1" applyBorder="1" applyAlignment="1">
      <alignment horizontal="center"/>
    </xf>
    <xf numFmtId="0" fontId="0" fillId="2" borderId="26" xfId="0" applyBorder="1" applyAlignment="1">
      <alignment horizontal="center"/>
    </xf>
    <xf numFmtId="0" fontId="0" fillId="2" borderId="27" xfId="0" applyBorder="1" applyAlignment="1">
      <alignment horizontal="center"/>
    </xf>
    <xf numFmtId="2" fontId="10" fillId="2" borderId="28" xfId="0" applyNumberFormat="1" applyFont="1" applyBorder="1" applyAlignment="1">
      <alignment horizontal="center"/>
    </xf>
    <xf numFmtId="7" fontId="0" fillId="2" borderId="29" xfId="0" applyNumberFormat="1" applyBorder="1"/>
    <xf numFmtId="2" fontId="10" fillId="2" borderId="30" xfId="0" applyNumberFormat="1" applyFont="1" applyBorder="1" applyAlignment="1">
      <alignment horizontal="center"/>
    </xf>
    <xf numFmtId="2" fontId="10" fillId="2" borderId="24" xfId="0" applyNumberFormat="1" applyFont="1" applyBorder="1" applyAlignment="1">
      <alignment horizontal="center"/>
    </xf>
    <xf numFmtId="2" fontId="10" fillId="2" borderId="22" xfId="0" applyNumberFormat="1" applyFont="1" applyBorder="1" applyAlignment="1">
      <alignment horizontal="center"/>
    </xf>
    <xf numFmtId="0" fontId="5" fillId="2" borderId="0" xfId="0" applyFont="1"/>
    <xf numFmtId="0" fontId="3" fillId="2" borderId="0" xfId="0" applyFont="1"/>
    <xf numFmtId="7" fontId="2" fillId="2" borderId="0" xfId="0" applyNumberFormat="1" applyFont="1" applyAlignment="1">
      <alignment horizontal="left"/>
    </xf>
    <xf numFmtId="7" fontId="0" fillId="2" borderId="0" xfId="0" applyNumberFormat="1" applyAlignment="1">
      <alignment horizontal="left"/>
    </xf>
    <xf numFmtId="2" fontId="10" fillId="2" borderId="31" xfId="0" applyNumberFormat="1" applyFont="1" applyBorder="1" applyAlignment="1">
      <alignment horizontal="center"/>
    </xf>
    <xf numFmtId="0" fontId="5" fillId="2" borderId="32" xfId="0" applyFont="1" applyBorder="1"/>
    <xf numFmtId="0" fontId="0" fillId="2" borderId="32" xfId="0" applyBorder="1"/>
    <xf numFmtId="7" fontId="5" fillId="2" borderId="32" xfId="0" applyNumberFormat="1" applyFont="1" applyBorder="1" applyAlignment="1">
      <alignment horizontal="left"/>
    </xf>
    <xf numFmtId="7" fontId="0" fillId="2" borderId="33" xfId="0" applyNumberFormat="1" applyBorder="1"/>
    <xf numFmtId="0" fontId="5" fillId="2" borderId="0" xfId="0" applyFont="1" applyAlignment="1">
      <alignment horizontal="center"/>
    </xf>
    <xf numFmtId="7" fontId="0" fillId="2" borderId="37" xfId="0" applyNumberFormat="1" applyBorder="1"/>
    <xf numFmtId="7" fontId="0" fillId="2" borderId="38" xfId="0" applyNumberFormat="1" applyBorder="1"/>
    <xf numFmtId="0" fontId="0" fillId="2" borderId="0" xfId="0" applyAlignment="1">
      <alignment horizontal="left"/>
    </xf>
    <xf numFmtId="7" fontId="0" fillId="2" borderId="39" xfId="0" applyNumberFormat="1" applyBorder="1"/>
    <xf numFmtId="0" fontId="0" fillId="2" borderId="40" xfId="0" applyBorder="1"/>
    <xf numFmtId="0" fontId="0" fillId="2" borderId="41" xfId="0" applyBorder="1"/>
    <xf numFmtId="0" fontId="16" fillId="2" borderId="0" xfId="0" applyFont="1" applyAlignment="1">
      <alignment horizontal="right"/>
    </xf>
    <xf numFmtId="0" fontId="1" fillId="2" borderId="0" xfId="0" applyFont="1" applyAlignment="1">
      <alignment horizontal="right"/>
    </xf>
    <xf numFmtId="0" fontId="0" fillId="4" borderId="42" xfId="0" applyFill="1" applyBorder="1"/>
    <xf numFmtId="0" fontId="1" fillId="2" borderId="0" xfId="0" applyFont="1" applyAlignment="1">
      <alignment horizontal="centerContinuous"/>
    </xf>
    <xf numFmtId="0" fontId="4" fillId="2" borderId="0" xfId="0" applyFont="1" applyAlignment="1">
      <alignment horizontal="centerContinuous"/>
    </xf>
    <xf numFmtId="0" fontId="17" fillId="2" borderId="0" xfId="0" applyFont="1" applyAlignment="1">
      <alignment horizontal="centerContinuous"/>
    </xf>
    <xf numFmtId="0" fontId="7" fillId="2" borderId="0" xfId="0" applyFont="1" applyAlignment="1">
      <alignment vertical="top"/>
    </xf>
    <xf numFmtId="0" fontId="1" fillId="2" borderId="0" xfId="0" applyFont="1" applyAlignment="1">
      <alignment horizontal="left"/>
    </xf>
    <xf numFmtId="2" fontId="1" fillId="2" borderId="43" xfId="0" applyNumberFormat="1" applyFont="1" applyBorder="1" applyAlignment="1">
      <alignment horizontal="centerContinuous"/>
    </xf>
    <xf numFmtId="0" fontId="0" fillId="2" borderId="13" xfId="0" applyBorder="1" applyAlignment="1">
      <alignment horizontal="centerContinuous"/>
    </xf>
    <xf numFmtId="0" fontId="4" fillId="2" borderId="13" xfId="0" applyFont="1" applyBorder="1" applyAlignment="1">
      <alignment horizontal="centerContinuous"/>
    </xf>
    <xf numFmtId="0" fontId="1" fillId="2" borderId="23" xfId="0" applyFont="1" applyBorder="1" applyAlignment="1">
      <alignment horizontal="centerContinuous"/>
    </xf>
    <xf numFmtId="0" fontId="5" fillId="2" borderId="44" xfId="0" applyFont="1" applyBorder="1" applyAlignment="1">
      <alignment horizontal="center"/>
    </xf>
    <xf numFmtId="0" fontId="5" fillId="2" borderId="45" xfId="0" applyFont="1" applyBorder="1" applyAlignment="1">
      <alignment horizontal="center"/>
    </xf>
    <xf numFmtId="0" fontId="5" fillId="2" borderId="46" xfId="0" applyFont="1" applyBorder="1" applyAlignment="1">
      <alignment horizontal="center"/>
    </xf>
    <xf numFmtId="0" fontId="5" fillId="2" borderId="47" xfId="0" applyFont="1" applyBorder="1" applyAlignment="1">
      <alignment horizontal="center"/>
    </xf>
    <xf numFmtId="2" fontId="7" fillId="5" borderId="28" xfId="0" applyNumberFormat="1" applyFont="1" applyFill="1" applyBorder="1" applyAlignment="1" applyProtection="1">
      <alignment horizontal="center"/>
      <protection locked="0"/>
    </xf>
    <xf numFmtId="0" fontId="0" fillId="5" borderId="5" xfId="0" applyFill="1" applyBorder="1" applyProtection="1">
      <protection locked="0"/>
    </xf>
    <xf numFmtId="39" fontId="0" fillId="5" borderId="5" xfId="0" applyNumberFormat="1" applyFill="1" applyBorder="1" applyProtection="1">
      <protection locked="0"/>
    </xf>
    <xf numFmtId="7" fontId="0" fillId="5" borderId="5" xfId="0" applyNumberFormat="1" applyFill="1" applyBorder="1" applyProtection="1">
      <protection locked="0"/>
    </xf>
    <xf numFmtId="2" fontId="7" fillId="5" borderId="31" xfId="0" applyNumberFormat="1" applyFont="1" applyFill="1" applyBorder="1" applyAlignment="1" applyProtection="1">
      <alignment horizontal="center"/>
      <protection locked="0"/>
    </xf>
    <xf numFmtId="0" fontId="0" fillId="5" borderId="48" xfId="0" applyFill="1" applyBorder="1" applyProtection="1">
      <protection locked="0"/>
    </xf>
    <xf numFmtId="39" fontId="0" fillId="5" borderId="48" xfId="0" applyNumberFormat="1" applyFill="1" applyBorder="1" applyProtection="1">
      <protection locked="0"/>
    </xf>
    <xf numFmtId="7" fontId="0" fillId="5" borderId="48" xfId="0" applyNumberFormat="1" applyFill="1" applyBorder="1" applyProtection="1">
      <protection locked="0"/>
    </xf>
    <xf numFmtId="7" fontId="0" fillId="2" borderId="49" xfId="0" applyNumberFormat="1" applyBorder="1"/>
    <xf numFmtId="2" fontId="7" fillId="2" borderId="0" xfId="0" applyNumberFormat="1" applyFont="1" applyAlignment="1">
      <alignment horizontal="center"/>
    </xf>
    <xf numFmtId="0" fontId="2" fillId="2" borderId="0" xfId="0" applyFont="1"/>
    <xf numFmtId="0" fontId="2" fillId="2" borderId="0" xfId="0" applyFont="1" applyAlignment="1">
      <alignment horizontal="right"/>
    </xf>
    <xf numFmtId="7" fontId="2" fillId="2" borderId="4" xfId="0" applyNumberFormat="1" applyFont="1" applyBorder="1"/>
    <xf numFmtId="0" fontId="0" fillId="2" borderId="9" xfId="0" applyBorder="1" applyAlignment="1">
      <alignment horizontal="right"/>
    </xf>
    <xf numFmtId="0" fontId="0" fillId="2" borderId="8" xfId="0" applyBorder="1" applyAlignment="1">
      <alignment horizontal="right"/>
    </xf>
    <xf numFmtId="0" fontId="18" fillId="2" borderId="0" xfId="0" applyFont="1" applyAlignment="1">
      <alignment horizontal="left"/>
    </xf>
    <xf numFmtId="0" fontId="15" fillId="5" borderId="0" xfId="0" applyFont="1" applyFill="1" applyProtection="1">
      <protection locked="0"/>
    </xf>
    <xf numFmtId="0" fontId="0" fillId="5" borderId="50" xfId="0" applyFill="1" applyBorder="1" applyProtection="1">
      <protection locked="0"/>
    </xf>
    <xf numFmtId="39" fontId="0" fillId="5" borderId="50" xfId="0" applyNumberFormat="1" applyFill="1" applyBorder="1" applyProtection="1">
      <protection locked="0"/>
    </xf>
    <xf numFmtId="0" fontId="9" fillId="2" borderId="0" xfId="0" applyFont="1" applyAlignment="1">
      <alignment horizontal="right"/>
    </xf>
    <xf numFmtId="0" fontId="19" fillId="2" borderId="0" xfId="0" applyFont="1"/>
    <xf numFmtId="0" fontId="20" fillId="2" borderId="0" xfId="0" applyFont="1" applyAlignment="1">
      <alignment vertical="top"/>
    </xf>
    <xf numFmtId="0" fontId="0" fillId="2" borderId="0" xfId="0" applyProtection="1">
      <protection locked="0"/>
    </xf>
    <xf numFmtId="7" fontId="0" fillId="2" borderId="51" xfId="0" applyNumberFormat="1" applyBorder="1"/>
    <xf numFmtId="0" fontId="26" fillId="2" borderId="0" xfId="1" applyNumberFormat="1" applyFont="1" applyFill="1" applyAlignment="1" applyProtection="1"/>
    <xf numFmtId="0" fontId="23" fillId="2" borderId="0" xfId="0" applyFont="1" applyAlignment="1">
      <alignment horizontal="left"/>
    </xf>
    <xf numFmtId="0" fontId="7" fillId="2" borderId="12" xfId="0" applyFont="1" applyBorder="1"/>
    <xf numFmtId="0" fontId="0" fillId="2" borderId="52" xfId="0" applyBorder="1" applyAlignment="1">
      <alignment horizontal="center"/>
    </xf>
    <xf numFmtId="7" fontId="0" fillId="2" borderId="0" xfId="0" applyNumberFormat="1"/>
    <xf numFmtId="164" fontId="0" fillId="2" borderId="58" xfId="0" applyNumberFormat="1" applyBorder="1" applyAlignment="1">
      <alignment horizontal="center"/>
    </xf>
    <xf numFmtId="7" fontId="22" fillId="6" borderId="3" xfId="0" applyNumberFormat="1" applyFont="1" applyFill="1" applyBorder="1" applyProtection="1">
      <protection locked="0"/>
    </xf>
    <xf numFmtId="7" fontId="5" fillId="2" borderId="59" xfId="0" applyNumberFormat="1" applyFont="1" applyBorder="1" applyAlignment="1">
      <alignment horizontal="left"/>
    </xf>
    <xf numFmtId="7" fontId="0" fillId="2" borderId="60" xfId="0" applyNumberFormat="1" applyBorder="1"/>
    <xf numFmtId="10" fontId="0" fillId="0" borderId="0" xfId="0" applyNumberFormat="1" applyFill="1" applyProtection="1">
      <protection locked="0"/>
    </xf>
    <xf numFmtId="7" fontId="3" fillId="2" borderId="64" xfId="0" applyNumberFormat="1" applyFont="1" applyBorder="1"/>
    <xf numFmtId="7" fontId="0" fillId="6" borderId="63" xfId="0" applyNumberFormat="1" applyFill="1" applyBorder="1"/>
    <xf numFmtId="0" fontId="24" fillId="2" borderId="0" xfId="0" applyFont="1" applyAlignment="1">
      <alignment horizontal="right"/>
    </xf>
    <xf numFmtId="165" fontId="24" fillId="2" borderId="0" xfId="0" applyNumberFormat="1" applyFont="1"/>
    <xf numFmtId="0" fontId="0" fillId="0" borderId="68" xfId="0" applyFill="1" applyBorder="1" applyAlignment="1">
      <alignment horizontal="right"/>
    </xf>
    <xf numFmtId="0" fontId="0" fillId="0" borderId="0" xfId="0" quotePrefix="1" applyFill="1" applyAlignment="1">
      <alignment horizontal="center"/>
    </xf>
    <xf numFmtId="166" fontId="0" fillId="0" borderId="69" xfId="2" applyNumberFormat="1" applyFont="1" applyFill="1" applyBorder="1"/>
    <xf numFmtId="0" fontId="0" fillId="0" borderId="70" xfId="0" applyFill="1" applyBorder="1" applyAlignment="1">
      <alignment horizontal="right"/>
    </xf>
    <xf numFmtId="0" fontId="0" fillId="0" borderId="71" xfId="0" quotePrefix="1" applyFill="1" applyBorder="1" applyAlignment="1" applyProtection="1">
      <alignment horizontal="center"/>
      <protection locked="0"/>
    </xf>
    <xf numFmtId="166" fontId="0" fillId="0" borderId="72" xfId="2" applyNumberFormat="1" applyFont="1" applyFill="1" applyBorder="1" applyAlignment="1" applyProtection="1">
      <alignment horizontal="left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73" xfId="0" applyFill="1" applyBorder="1" applyAlignment="1" applyProtection="1">
      <alignment horizontal="center"/>
      <protection locked="0"/>
    </xf>
    <xf numFmtId="39" fontId="0" fillId="2" borderId="74" xfId="0" applyNumberFormat="1" applyBorder="1"/>
    <xf numFmtId="0" fontId="22" fillId="2" borderId="0" xfId="0" applyFont="1"/>
    <xf numFmtId="2" fontId="32" fillId="2" borderId="17" xfId="0" applyNumberFormat="1" applyFont="1" applyBorder="1" applyAlignment="1">
      <alignment horizontal="centerContinuous"/>
    </xf>
    <xf numFmtId="0" fontId="33" fillId="2" borderId="0" xfId="0" applyFont="1"/>
    <xf numFmtId="0" fontId="33" fillId="2" borderId="0" xfId="0" applyFont="1" applyAlignment="1">
      <alignment vertical="top" wrapText="1"/>
    </xf>
    <xf numFmtId="0" fontId="33" fillId="2" borderId="0" xfId="0" applyFont="1" applyAlignment="1">
      <alignment wrapText="1"/>
    </xf>
    <xf numFmtId="0" fontId="8" fillId="2" borderId="0" xfId="0" applyFont="1" applyAlignment="1">
      <alignment horizontal="left" vertical="top"/>
    </xf>
    <xf numFmtId="0" fontId="37" fillId="2" borderId="0" xfId="0" applyFont="1"/>
    <xf numFmtId="0" fontId="24" fillId="2" borderId="0" xfId="0" applyFont="1"/>
    <xf numFmtId="0" fontId="38" fillId="2" borderId="0" xfId="0" applyFont="1"/>
    <xf numFmtId="10" fontId="22" fillId="6" borderId="75" xfId="0" applyNumberFormat="1" applyFont="1" applyFill="1" applyBorder="1" applyAlignment="1" applyProtection="1">
      <alignment horizontal="right"/>
      <protection locked="0"/>
    </xf>
    <xf numFmtId="0" fontId="36" fillId="2" borderId="0" xfId="0" applyFont="1"/>
    <xf numFmtId="0" fontId="22" fillId="2" borderId="0" xfId="0" applyFont="1"/>
    <xf numFmtId="0" fontId="0" fillId="2" borderId="0" xfId="0"/>
    <xf numFmtId="0" fontId="15" fillId="5" borderId="0" xfId="0" applyFont="1" applyFill="1" applyProtection="1">
      <protection locked="0"/>
    </xf>
    <xf numFmtId="0" fontId="0" fillId="6" borderId="8" xfId="0" applyFill="1" applyBorder="1" applyAlignment="1" applyProtection="1">
      <alignment horizontal="left"/>
      <protection locked="0"/>
    </xf>
    <xf numFmtId="0" fontId="27" fillId="2" borderId="34" xfId="0" applyFont="1" applyBorder="1" applyAlignment="1">
      <alignment horizontal="center"/>
    </xf>
    <xf numFmtId="0" fontId="27" fillId="2" borderId="35" xfId="0" applyFont="1" applyBorder="1" applyAlignment="1">
      <alignment horizontal="center"/>
    </xf>
    <xf numFmtId="0" fontId="27" fillId="2" borderId="36" xfId="0" applyFont="1" applyBorder="1" applyAlignment="1">
      <alignment horizontal="center"/>
    </xf>
    <xf numFmtId="0" fontId="27" fillId="2" borderId="40" xfId="0" applyFont="1" applyBorder="1" applyAlignment="1">
      <alignment horizontal="center"/>
    </xf>
    <xf numFmtId="0" fontId="27" fillId="2" borderId="32" xfId="0" applyFont="1" applyBorder="1" applyAlignment="1">
      <alignment horizontal="center"/>
    </xf>
    <xf numFmtId="0" fontId="27" fillId="2" borderId="41" xfId="0" applyFont="1" applyBorder="1" applyAlignment="1">
      <alignment horizontal="center"/>
    </xf>
    <xf numFmtId="7" fontId="0" fillId="2" borderId="53" xfId="0" applyNumberFormat="1" applyBorder="1" applyAlignment="1">
      <alignment horizontal="right"/>
    </xf>
    <xf numFmtId="7" fontId="0" fillId="2" borderId="54" xfId="0" applyNumberFormat="1" applyBorder="1" applyAlignment="1">
      <alignment horizontal="right"/>
    </xf>
    <xf numFmtId="7" fontId="0" fillId="2" borderId="55" xfId="0" applyNumberFormat="1" applyBorder="1" applyAlignment="1">
      <alignment horizontal="right"/>
    </xf>
    <xf numFmtId="7" fontId="0" fillId="2" borderId="56" xfId="0" applyNumberFormat="1" applyBorder="1" applyAlignment="1">
      <alignment horizontal="right"/>
    </xf>
    <xf numFmtId="7" fontId="2" fillId="2" borderId="57" xfId="0" applyNumberFormat="1" applyFont="1" applyBorder="1" applyAlignment="1">
      <alignment horizontal="right"/>
    </xf>
    <xf numFmtId="7" fontId="2" fillId="2" borderId="16" xfId="0" applyNumberFormat="1" applyFont="1" applyBorder="1" applyAlignment="1">
      <alignment horizontal="right"/>
    </xf>
    <xf numFmtId="0" fontId="31" fillId="2" borderId="65" xfId="0" applyFont="1" applyBorder="1" applyAlignment="1">
      <alignment horizontal="center"/>
    </xf>
    <xf numFmtId="0" fontId="31" fillId="2" borderId="66" xfId="0" applyFont="1" applyBorder="1" applyAlignment="1">
      <alignment horizontal="center"/>
    </xf>
    <xf numFmtId="0" fontId="31" fillId="2" borderId="67" xfId="0" applyFont="1" applyBorder="1" applyAlignment="1">
      <alignment horizontal="center"/>
    </xf>
    <xf numFmtId="7" fontId="0" fillId="2" borderId="59" xfId="0" applyNumberFormat="1" applyBorder="1" applyAlignment="1">
      <alignment horizontal="right"/>
    </xf>
    <xf numFmtId="7" fontId="0" fillId="2" borderId="62" xfId="0" applyNumberFormat="1" applyBorder="1" applyAlignment="1">
      <alignment horizontal="right"/>
    </xf>
    <xf numFmtId="7" fontId="2" fillId="2" borderId="21" xfId="0" applyNumberFormat="1" applyFont="1" applyBorder="1" applyAlignment="1">
      <alignment horizontal="right"/>
    </xf>
    <xf numFmtId="7" fontId="0" fillId="2" borderId="61" xfId="0" applyNumberFormat="1" applyBorder="1" applyAlignment="1">
      <alignment horizontal="right"/>
    </xf>
  </cellXfs>
  <cellStyles count="3">
    <cellStyle name="Comma" xfId="2" builtinId="3"/>
    <cellStyle name="Hyperlink" xfId="1" builtinId="8"/>
    <cellStyle name="Normal" xfId="0" builtinId="0"/>
  </cellStyles>
  <dxfs count="1">
    <dxf>
      <font>
        <b/>
        <i val="0"/>
        <color rgb="FFFF0000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EC2N\Downloads\HECO-SC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-1 Sheet"/>
      <sheetName val="Continuation Sheet 1"/>
      <sheetName val="Continuation Sheet 2"/>
      <sheetName val="Continuation Sheet 3"/>
      <sheetName val="Continuation Sheet 4"/>
      <sheetName val="Mark-up Limitations"/>
    </sheetNames>
    <sheetDataSet>
      <sheetData sheetId="0">
        <row r="6">
          <cell r="M6" t="str">
            <v>C</v>
          </cell>
          <cell r="N6" t="str">
            <v>=</v>
          </cell>
          <cell r="O6">
            <v>100</v>
          </cell>
        </row>
        <row r="7">
          <cell r="M7" t="str">
            <v>E</v>
          </cell>
          <cell r="N7" t="str">
            <v>=</v>
          </cell>
          <cell r="O7">
            <v>1</v>
          </cell>
        </row>
        <row r="8">
          <cell r="M8" t="str">
            <v>M</v>
          </cell>
          <cell r="N8" t="str">
            <v>=</v>
          </cell>
          <cell r="O8">
            <v>1000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6"/>
  <sheetViews>
    <sheetView tabSelected="1" showOutlineSymbols="0" topLeftCell="C1" zoomScaleNormal="100" workbookViewId="0">
      <selection activeCell="O2" sqref="O2"/>
    </sheetView>
  </sheetViews>
  <sheetFormatPr defaultColWidth="11.44140625" defaultRowHeight="15" x14ac:dyDescent="0.4"/>
  <cols>
    <col min="1" max="1" width="1.6640625" customWidth="1"/>
    <col min="2" max="2" width="5.6640625" customWidth="1"/>
    <col min="3" max="3" width="37.6640625" customWidth="1"/>
    <col min="4" max="4" width="14.6640625" customWidth="1"/>
    <col min="5" max="5" width="7.6640625" customWidth="1"/>
    <col min="6" max="7" width="14.6640625" customWidth="1"/>
    <col min="8" max="8" width="15.33203125" customWidth="1"/>
    <col min="9" max="10" width="14.6640625" customWidth="1"/>
    <col min="11" max="11" width="5.33203125" customWidth="1"/>
    <col min="12" max="12" width="12.33203125" customWidth="1"/>
    <col min="13" max="13" width="14.6640625" customWidth="1"/>
    <col min="14" max="14" width="5.33203125" customWidth="1"/>
    <col min="15" max="15" width="13.77734375" customWidth="1"/>
    <col min="16" max="16" width="1.6640625" customWidth="1"/>
    <col min="17" max="21" width="11.44140625" customWidth="1"/>
    <col min="22" max="22" width="12.6640625" customWidth="1"/>
    <col min="23" max="24" width="11.44140625" customWidth="1"/>
    <col min="25" max="25" width="10.6640625" customWidth="1"/>
  </cols>
  <sheetData>
    <row r="1" spans="1:16" ht="24.95" customHeight="1" x14ac:dyDescent="0.8">
      <c r="A1" s="105"/>
      <c r="B1" s="135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2" t="s">
        <v>71</v>
      </c>
    </row>
    <row r="2" spans="1:16" ht="24.95" customHeight="1" x14ac:dyDescent="0.6">
      <c r="B2" s="103"/>
      <c r="D2" s="11"/>
      <c r="E2" s="10"/>
      <c r="F2" s="10"/>
      <c r="G2" s="10"/>
      <c r="H2" s="12"/>
      <c r="N2" s="119" t="s">
        <v>72</v>
      </c>
      <c r="O2" s="120">
        <v>45188</v>
      </c>
    </row>
    <row r="3" spans="1:16" ht="21.95" customHeight="1" x14ac:dyDescent="0.4">
      <c r="B3" s="104"/>
    </row>
    <row r="4" spans="1:16" ht="21.95" customHeight="1" x14ac:dyDescent="0.6">
      <c r="B4" s="29"/>
      <c r="C4" s="67" t="s">
        <v>1</v>
      </c>
      <c r="D4" s="99"/>
      <c r="E4" s="29"/>
      <c r="F4" s="29"/>
      <c r="H4" s="68" t="s">
        <v>78</v>
      </c>
      <c r="I4" s="99"/>
      <c r="J4" s="29"/>
      <c r="K4" s="29"/>
      <c r="L4" s="29"/>
      <c r="M4" s="29"/>
      <c r="N4" s="29"/>
      <c r="O4" s="29"/>
      <c r="P4" s="5"/>
    </row>
    <row r="5" spans="1:16" ht="21.95" customHeight="1" thickBot="1" x14ac:dyDescent="0.65">
      <c r="B5" s="29"/>
      <c r="C5" s="67" t="s">
        <v>2</v>
      </c>
      <c r="D5" s="99"/>
      <c r="E5" s="29"/>
      <c r="F5" s="30"/>
      <c r="H5" s="67" t="s">
        <v>55</v>
      </c>
      <c r="I5" s="99"/>
      <c r="J5" s="29"/>
      <c r="K5" s="29"/>
      <c r="L5" s="29"/>
      <c r="M5" s="29"/>
      <c r="N5" s="29"/>
      <c r="O5" s="29"/>
      <c r="P5" s="5"/>
    </row>
    <row r="6" spans="1:16" ht="21.95" customHeight="1" thickTop="1" x14ac:dyDescent="0.6">
      <c r="B6" s="29"/>
      <c r="C6" s="67" t="s">
        <v>3</v>
      </c>
      <c r="D6" s="99"/>
      <c r="E6" s="29"/>
      <c r="F6" s="30"/>
      <c r="H6" s="68" t="s">
        <v>56</v>
      </c>
      <c r="I6" s="99"/>
      <c r="J6" s="29"/>
      <c r="K6" s="29"/>
      <c r="L6" s="29"/>
      <c r="M6" s="157" t="s">
        <v>75</v>
      </c>
      <c r="N6" s="158"/>
      <c r="O6" s="159"/>
      <c r="P6" s="5"/>
    </row>
    <row r="7" spans="1:16" ht="21.95" customHeight="1" x14ac:dyDescent="0.6">
      <c r="B7" s="29"/>
      <c r="C7" s="67"/>
      <c r="D7" s="29"/>
      <c r="E7" s="29"/>
      <c r="F7" s="30"/>
      <c r="H7" s="68" t="s">
        <v>57</v>
      </c>
      <c r="I7" s="99"/>
      <c r="J7" s="29"/>
      <c r="K7" s="29"/>
      <c r="L7" s="29"/>
      <c r="M7" s="121" t="s">
        <v>28</v>
      </c>
      <c r="N7" s="122" t="s">
        <v>76</v>
      </c>
      <c r="O7" s="123">
        <v>100</v>
      </c>
      <c r="P7" s="5"/>
    </row>
    <row r="8" spans="1:16" ht="21.95" customHeight="1" x14ac:dyDescent="0.6">
      <c r="B8" s="29"/>
      <c r="C8" s="67" t="s">
        <v>4</v>
      </c>
      <c r="D8" s="143"/>
      <c r="E8" s="143"/>
      <c r="F8" s="143"/>
      <c r="G8" s="143"/>
      <c r="H8" s="143"/>
      <c r="I8" s="29"/>
      <c r="J8" s="29"/>
      <c r="K8" s="29"/>
      <c r="L8" s="29"/>
      <c r="M8" s="121" t="s">
        <v>30</v>
      </c>
      <c r="N8" s="122" t="s">
        <v>76</v>
      </c>
      <c r="O8" s="123">
        <v>1</v>
      </c>
      <c r="P8" s="5"/>
    </row>
    <row r="9" spans="1:16" ht="21.95" customHeight="1" thickBot="1" x14ac:dyDescent="0.65">
      <c r="B9" s="29"/>
      <c r="C9" s="30"/>
      <c r="D9" s="29"/>
      <c r="E9" s="29"/>
      <c r="F9" s="30"/>
      <c r="G9" s="29"/>
      <c r="H9" s="29"/>
      <c r="I9" s="29"/>
      <c r="J9" s="29"/>
      <c r="K9" s="29"/>
      <c r="L9" s="29"/>
      <c r="M9" s="124" t="s">
        <v>77</v>
      </c>
      <c r="N9" s="125" t="s">
        <v>76</v>
      </c>
      <c r="O9" s="126">
        <v>1000</v>
      </c>
      <c r="P9" s="5"/>
    </row>
    <row r="10" spans="1:16" ht="21.95" customHeight="1" thickTop="1" thickBot="1" x14ac:dyDescent="0.6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30" customHeight="1" thickTop="1" thickBot="1" x14ac:dyDescent="0.75">
      <c r="B11" s="131" t="s">
        <v>5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7"/>
    </row>
    <row r="12" spans="1:16" ht="30" customHeight="1" thickTop="1" thickBot="1" x14ac:dyDescent="0.65">
      <c r="B12" s="38" t="s">
        <v>6</v>
      </c>
      <c r="C12" s="31"/>
      <c r="D12" s="31"/>
      <c r="E12" s="32"/>
      <c r="F12" s="33" t="s">
        <v>7</v>
      </c>
      <c r="G12" s="31"/>
      <c r="H12" s="31"/>
      <c r="I12" s="32"/>
      <c r="J12" s="33" t="s">
        <v>8</v>
      </c>
      <c r="K12" s="33"/>
      <c r="L12" s="34"/>
      <c r="M12" s="33" t="s">
        <v>9</v>
      </c>
      <c r="N12" s="33"/>
      <c r="O12" s="39"/>
    </row>
    <row r="13" spans="1:16" ht="21.95" customHeight="1" thickTop="1" x14ac:dyDescent="0.5">
      <c r="B13" s="40"/>
      <c r="C13" s="16"/>
      <c r="D13" s="16"/>
      <c r="E13" s="23"/>
      <c r="F13" s="16" t="s">
        <v>7</v>
      </c>
      <c r="G13" s="16" t="s">
        <v>10</v>
      </c>
      <c r="H13" s="16" t="s">
        <v>11</v>
      </c>
      <c r="I13" s="23" t="s">
        <v>10</v>
      </c>
      <c r="J13" s="16" t="s">
        <v>12</v>
      </c>
      <c r="K13" s="60"/>
      <c r="L13" s="23" t="s">
        <v>10</v>
      </c>
      <c r="M13" s="16" t="s">
        <v>13</v>
      </c>
      <c r="N13" s="60"/>
      <c r="O13" s="41" t="s">
        <v>10</v>
      </c>
    </row>
    <row r="14" spans="1:16" ht="21.95" customHeight="1" x14ac:dyDescent="0.5">
      <c r="B14" s="40" t="s">
        <v>14</v>
      </c>
      <c r="C14" s="16"/>
      <c r="D14" s="16"/>
      <c r="E14" s="23" t="s">
        <v>15</v>
      </c>
      <c r="F14" s="16" t="s">
        <v>16</v>
      </c>
      <c r="G14" s="16" t="s">
        <v>7</v>
      </c>
      <c r="H14" s="16" t="s">
        <v>73</v>
      </c>
      <c r="I14" s="23" t="s">
        <v>18</v>
      </c>
      <c r="J14" s="16" t="s">
        <v>19</v>
      </c>
      <c r="K14" s="60"/>
      <c r="L14" s="23" t="s">
        <v>12</v>
      </c>
      <c r="M14" s="16" t="s">
        <v>19</v>
      </c>
      <c r="N14" s="60"/>
      <c r="O14" s="41" t="s">
        <v>13</v>
      </c>
    </row>
    <row r="15" spans="1:16" ht="21.95" customHeight="1" thickBot="1" x14ac:dyDescent="0.55000000000000004">
      <c r="B15" s="42" t="s">
        <v>20</v>
      </c>
      <c r="C15" s="17" t="s">
        <v>21</v>
      </c>
      <c r="D15" s="17" t="s">
        <v>22</v>
      </c>
      <c r="E15" s="20" t="s">
        <v>23</v>
      </c>
      <c r="F15" s="17" t="s">
        <v>24</v>
      </c>
      <c r="G15" s="17" t="s">
        <v>16</v>
      </c>
      <c r="H15" s="17" t="s">
        <v>74</v>
      </c>
      <c r="I15" s="20" t="s">
        <v>19</v>
      </c>
      <c r="J15" s="17" t="s">
        <v>24</v>
      </c>
      <c r="K15" s="18"/>
      <c r="L15" s="20" t="s">
        <v>19</v>
      </c>
      <c r="M15" s="17" t="s">
        <v>24</v>
      </c>
      <c r="N15" s="18"/>
      <c r="O15" s="43" t="s">
        <v>19</v>
      </c>
    </row>
    <row r="16" spans="1:16" ht="21.95" customHeight="1" thickTop="1" x14ac:dyDescent="0.4">
      <c r="B16" s="44" t="s">
        <v>26</v>
      </c>
      <c r="C16" s="7" t="s">
        <v>27</v>
      </c>
      <c r="D16" s="7" t="s">
        <v>28</v>
      </c>
      <c r="E16" s="8" t="s">
        <v>29</v>
      </c>
      <c r="F16" s="7" t="s">
        <v>30</v>
      </c>
      <c r="G16" s="7" t="s">
        <v>31</v>
      </c>
      <c r="H16" s="7" t="s">
        <v>32</v>
      </c>
      <c r="I16" s="8" t="s">
        <v>33</v>
      </c>
      <c r="J16" s="7" t="s">
        <v>34</v>
      </c>
      <c r="K16" s="110"/>
      <c r="L16" s="8" t="s">
        <v>35</v>
      </c>
      <c r="M16" s="7" t="s">
        <v>36</v>
      </c>
      <c r="N16" s="110"/>
      <c r="O16" s="45" t="s">
        <v>37</v>
      </c>
    </row>
    <row r="17" spans="2:15" ht="21.95" customHeight="1" x14ac:dyDescent="0.45">
      <c r="B17" s="46">
        <v>1.01</v>
      </c>
      <c r="C17" s="84"/>
      <c r="D17" s="85"/>
      <c r="E17" s="127" t="s">
        <v>30</v>
      </c>
      <c r="F17" s="85"/>
      <c r="G17" s="6">
        <f>(D17*F17)/VLOOKUP(E17,$M$6:$O$8,3)</f>
        <v>0</v>
      </c>
      <c r="H17" s="86"/>
      <c r="I17" s="1">
        <f t="shared" ref="I17:I24" si="0">G17*H17</f>
        <v>0</v>
      </c>
      <c r="J17" s="86"/>
      <c r="K17" s="151">
        <f>(D17*J17)/VLOOKUP(E17,$M$6:$O$8,3)</f>
        <v>0</v>
      </c>
      <c r="L17" s="152"/>
      <c r="M17" s="86"/>
      <c r="N17" s="151">
        <f>(D17*M17)/VLOOKUP(E17,$M$6:$O$8,3)</f>
        <v>0</v>
      </c>
      <c r="O17" s="152"/>
    </row>
    <row r="18" spans="2:15" ht="21.95" customHeight="1" x14ac:dyDescent="0.45">
      <c r="B18" s="46">
        <v>1.02</v>
      </c>
      <c r="C18" s="84"/>
      <c r="D18" s="85"/>
      <c r="E18" s="127" t="s">
        <v>30</v>
      </c>
      <c r="F18" s="85"/>
      <c r="G18" s="6">
        <f t="shared" ref="G18:G24" si="1">(D18*F18)/VLOOKUP(E18,$M$6:$O$8,3)</f>
        <v>0</v>
      </c>
      <c r="H18" s="86"/>
      <c r="I18" s="1">
        <f t="shared" si="0"/>
        <v>0</v>
      </c>
      <c r="J18" s="86"/>
      <c r="K18" s="151">
        <f t="shared" ref="K18:K24" si="2">(D18*J18)/VLOOKUP(E18,$M$6:$O$8,3)</f>
        <v>0</v>
      </c>
      <c r="L18" s="152"/>
      <c r="M18" s="86"/>
      <c r="N18" s="151">
        <f t="shared" ref="N18:N24" si="3">(D18*M18)/VLOOKUP(E18,$M$6:$O$8,3)</f>
        <v>0</v>
      </c>
      <c r="O18" s="152"/>
    </row>
    <row r="19" spans="2:15" ht="21.95" customHeight="1" x14ac:dyDescent="0.45">
      <c r="B19" s="46">
        <v>1.03</v>
      </c>
      <c r="C19" s="84"/>
      <c r="D19" s="85"/>
      <c r="E19" s="127" t="s">
        <v>30</v>
      </c>
      <c r="F19" s="85"/>
      <c r="G19" s="6">
        <f t="shared" si="1"/>
        <v>0</v>
      </c>
      <c r="H19" s="86"/>
      <c r="I19" s="1">
        <f t="shared" si="0"/>
        <v>0</v>
      </c>
      <c r="J19" s="86"/>
      <c r="K19" s="151">
        <f t="shared" si="2"/>
        <v>0</v>
      </c>
      <c r="L19" s="152"/>
      <c r="M19" s="86"/>
      <c r="N19" s="151">
        <f t="shared" si="3"/>
        <v>0</v>
      </c>
      <c r="O19" s="152"/>
    </row>
    <row r="20" spans="2:15" ht="21.95" customHeight="1" x14ac:dyDescent="0.45">
      <c r="B20" s="46">
        <v>1.04</v>
      </c>
      <c r="C20" s="84"/>
      <c r="D20" s="85"/>
      <c r="E20" s="127" t="s">
        <v>30</v>
      </c>
      <c r="F20" s="85"/>
      <c r="G20" s="6">
        <f t="shared" si="1"/>
        <v>0</v>
      </c>
      <c r="H20" s="86"/>
      <c r="I20" s="1">
        <f t="shared" si="0"/>
        <v>0</v>
      </c>
      <c r="J20" s="86"/>
      <c r="K20" s="151">
        <f t="shared" si="2"/>
        <v>0</v>
      </c>
      <c r="L20" s="152"/>
      <c r="M20" s="86"/>
      <c r="N20" s="151">
        <f t="shared" si="3"/>
        <v>0</v>
      </c>
      <c r="O20" s="152"/>
    </row>
    <row r="21" spans="2:15" ht="21.95" customHeight="1" x14ac:dyDescent="0.45">
      <c r="B21" s="46">
        <v>1.05</v>
      </c>
      <c r="C21" s="84"/>
      <c r="D21" s="85"/>
      <c r="E21" s="127" t="s">
        <v>30</v>
      </c>
      <c r="F21" s="85"/>
      <c r="G21" s="6">
        <f t="shared" si="1"/>
        <v>0</v>
      </c>
      <c r="H21" s="86"/>
      <c r="I21" s="1">
        <f t="shared" si="0"/>
        <v>0</v>
      </c>
      <c r="J21" s="86"/>
      <c r="K21" s="151">
        <f t="shared" si="2"/>
        <v>0</v>
      </c>
      <c r="L21" s="152"/>
      <c r="M21" s="86"/>
      <c r="N21" s="151">
        <f t="shared" si="3"/>
        <v>0</v>
      </c>
      <c r="O21" s="152"/>
    </row>
    <row r="22" spans="2:15" ht="21.95" customHeight="1" x14ac:dyDescent="0.45">
      <c r="B22" s="46">
        <v>1.06</v>
      </c>
      <c r="C22" s="84"/>
      <c r="D22" s="85"/>
      <c r="E22" s="127" t="s">
        <v>30</v>
      </c>
      <c r="F22" s="85"/>
      <c r="G22" s="6">
        <f t="shared" si="1"/>
        <v>0</v>
      </c>
      <c r="H22" s="86"/>
      <c r="I22" s="1">
        <f t="shared" si="0"/>
        <v>0</v>
      </c>
      <c r="J22" s="86"/>
      <c r="K22" s="151">
        <f t="shared" si="2"/>
        <v>0</v>
      </c>
      <c r="L22" s="152"/>
      <c r="M22" s="86"/>
      <c r="N22" s="151">
        <f t="shared" si="3"/>
        <v>0</v>
      </c>
      <c r="O22" s="152"/>
    </row>
    <row r="23" spans="2:15" ht="21.95" customHeight="1" x14ac:dyDescent="0.45">
      <c r="B23" s="46">
        <v>1.07</v>
      </c>
      <c r="C23" s="84"/>
      <c r="D23" s="85"/>
      <c r="E23" s="127" t="s">
        <v>30</v>
      </c>
      <c r="F23" s="85"/>
      <c r="G23" s="6">
        <f t="shared" si="1"/>
        <v>0</v>
      </c>
      <c r="H23" s="86"/>
      <c r="I23" s="1">
        <f t="shared" si="0"/>
        <v>0</v>
      </c>
      <c r="J23" s="86"/>
      <c r="K23" s="151">
        <f t="shared" si="2"/>
        <v>0</v>
      </c>
      <c r="L23" s="152"/>
      <c r="M23" s="86"/>
      <c r="N23" s="151">
        <f t="shared" si="3"/>
        <v>0</v>
      </c>
      <c r="O23" s="152"/>
    </row>
    <row r="24" spans="2:15" ht="21.95" customHeight="1" x14ac:dyDescent="0.45">
      <c r="B24" s="48">
        <v>1.08</v>
      </c>
      <c r="C24" s="100"/>
      <c r="D24" s="101"/>
      <c r="E24" s="127" t="s">
        <v>30</v>
      </c>
      <c r="F24" s="85"/>
      <c r="G24" s="6">
        <f t="shared" si="1"/>
        <v>0</v>
      </c>
      <c r="H24" s="86"/>
      <c r="I24" s="1">
        <f t="shared" si="0"/>
        <v>0</v>
      </c>
      <c r="J24" s="86"/>
      <c r="K24" s="151">
        <f t="shared" si="2"/>
        <v>0</v>
      </c>
      <c r="L24" s="152"/>
      <c r="M24" s="86"/>
      <c r="N24" s="151">
        <f t="shared" si="3"/>
        <v>0</v>
      </c>
      <c r="O24" s="152"/>
    </row>
    <row r="25" spans="2:15" ht="21.95" customHeight="1" thickBot="1" x14ac:dyDescent="0.55000000000000004">
      <c r="B25" s="49">
        <v>1.0900000000000001</v>
      </c>
      <c r="C25" s="25" t="s">
        <v>38</v>
      </c>
      <c r="D25" s="24"/>
      <c r="E25" s="69"/>
      <c r="F25" s="28"/>
      <c r="G25" s="28"/>
      <c r="H25" s="3"/>
      <c r="I25" s="4">
        <f>+'Continuation Sheet 1'!I40+'Continuation Sheet 2'!I40+'Continuation Sheet 3'!I40+'Continuation Sheet 4'!I40</f>
        <v>0</v>
      </c>
      <c r="J25" s="3"/>
      <c r="K25" s="153">
        <f>+'Continuation Sheet 1'!K40+'Continuation Sheet 2'!K40+'Continuation Sheet 3'!K40+'Continuation Sheet 4'!K40</f>
        <v>0</v>
      </c>
      <c r="L25" s="154"/>
      <c r="M25" s="3"/>
      <c r="N25" s="153">
        <f>'Continuation Sheet 1'!M40+'Continuation Sheet 2'!M40+'Continuation Sheet 3'!M40+'Continuation Sheet 4'!M40</f>
        <v>0</v>
      </c>
      <c r="O25" s="163"/>
    </row>
    <row r="26" spans="2:15" ht="21.95" customHeight="1" thickTop="1" thickBot="1" x14ac:dyDescent="0.55000000000000004">
      <c r="B26" s="50">
        <v>1.97</v>
      </c>
      <c r="C26" s="51" t="s">
        <v>79</v>
      </c>
      <c r="D26" s="52"/>
      <c r="E26" s="52"/>
      <c r="F26" s="12"/>
      <c r="G26" s="52"/>
      <c r="H26" s="53" t="s">
        <v>39</v>
      </c>
      <c r="I26" s="117">
        <f>SUM(I17:I25)</f>
        <v>0</v>
      </c>
      <c r="J26" s="53" t="s">
        <v>40</v>
      </c>
      <c r="K26" s="155">
        <f>SUM(K17:L25)</f>
        <v>0</v>
      </c>
      <c r="L26" s="156"/>
      <c r="M26" s="53" t="s">
        <v>41</v>
      </c>
      <c r="N26" s="155">
        <f>SUM(N17:O25)</f>
        <v>0</v>
      </c>
      <c r="O26" s="162"/>
    </row>
    <row r="27" spans="2:15" ht="21.95" customHeight="1" thickTop="1" thickBot="1" x14ac:dyDescent="0.55000000000000004">
      <c r="B27" s="50">
        <v>1.98</v>
      </c>
      <c r="C27" s="51"/>
      <c r="D27" s="108"/>
      <c r="G27" s="116"/>
      <c r="H27" s="54"/>
      <c r="I27" s="118">
        <f>I26*G27</f>
        <v>0</v>
      </c>
      <c r="J27" s="54" t="s">
        <v>70</v>
      </c>
      <c r="K27" s="112">
        <v>5.2999999999999999E-2</v>
      </c>
      <c r="L27" s="113">
        <f>K26*K27</f>
        <v>0</v>
      </c>
      <c r="M27" s="54" t="s">
        <v>70</v>
      </c>
      <c r="N27" s="112">
        <v>5.2999999999999999E-2</v>
      </c>
      <c r="O27" s="113">
        <f>N26*N27</f>
        <v>0</v>
      </c>
    </row>
    <row r="28" spans="2:15" ht="30" customHeight="1" thickTop="1" thickBot="1" x14ac:dyDescent="0.55000000000000004">
      <c r="B28" s="55">
        <v>1.99</v>
      </c>
      <c r="C28" s="56" t="s">
        <v>42</v>
      </c>
      <c r="D28" s="57"/>
      <c r="E28" s="57"/>
      <c r="F28" s="57"/>
      <c r="G28" s="57"/>
      <c r="H28" s="58" t="s">
        <v>43</v>
      </c>
      <c r="I28" s="59">
        <f>I26+I27</f>
        <v>0</v>
      </c>
      <c r="J28" s="58" t="s">
        <v>44</v>
      </c>
      <c r="K28" s="114"/>
      <c r="L28" s="115">
        <f>K26+L27</f>
        <v>0</v>
      </c>
      <c r="M28" s="58" t="s">
        <v>45</v>
      </c>
      <c r="N28" s="160">
        <f>N26+O27</f>
        <v>0</v>
      </c>
      <c r="O28" s="161"/>
    </row>
    <row r="29" spans="2:15" ht="21.95" customHeight="1" thickTop="1" thickBot="1" x14ac:dyDescent="0.45"/>
    <row r="30" spans="2:15" ht="5.25" customHeight="1" thickTop="1" x14ac:dyDescent="0.4">
      <c r="F30" s="145" t="s">
        <v>46</v>
      </c>
      <c r="G30" s="146"/>
      <c r="H30" s="146"/>
      <c r="I30" s="146"/>
      <c r="J30" s="147"/>
    </row>
    <row r="31" spans="2:15" ht="21.95" customHeight="1" thickBot="1" x14ac:dyDescent="0.55000000000000004">
      <c r="F31" s="148"/>
      <c r="G31" s="149"/>
      <c r="H31" s="149"/>
      <c r="I31" s="149"/>
      <c r="J31" s="150"/>
      <c r="K31" s="10"/>
      <c r="M31" s="26" t="s">
        <v>47</v>
      </c>
      <c r="N31" s="26"/>
      <c r="O31" s="27"/>
    </row>
    <row r="32" spans="2:15" ht="21.95" customHeight="1" thickTop="1" x14ac:dyDescent="0.5">
      <c r="F32" s="40" t="s">
        <v>14</v>
      </c>
      <c r="G32" s="60"/>
      <c r="H32" s="60"/>
      <c r="I32" s="16"/>
      <c r="J32" s="41"/>
      <c r="K32" s="60"/>
    </row>
    <row r="33" spans="2:17" ht="21.95" customHeight="1" thickBot="1" x14ac:dyDescent="0.55000000000000004">
      <c r="F33" s="42" t="s">
        <v>20</v>
      </c>
      <c r="G33" s="18" t="s">
        <v>21</v>
      </c>
      <c r="H33" s="18"/>
      <c r="I33" s="17"/>
      <c r="J33" s="43" t="s">
        <v>48</v>
      </c>
      <c r="K33" s="60"/>
      <c r="L33" s="21" t="s">
        <v>49</v>
      </c>
      <c r="M33" s="144"/>
      <c r="N33" s="144"/>
      <c r="O33" s="144"/>
    </row>
    <row r="34" spans="2:17" ht="21.95" customHeight="1" thickTop="1" x14ac:dyDescent="0.45">
      <c r="F34" s="46">
        <v>3.01</v>
      </c>
      <c r="G34" s="15" t="s">
        <v>50</v>
      </c>
      <c r="H34" s="14"/>
      <c r="I34" s="96" t="s">
        <v>58</v>
      </c>
      <c r="J34" s="61">
        <f>I28</f>
        <v>0</v>
      </c>
      <c r="K34" s="111"/>
      <c r="M34" s="105"/>
      <c r="N34" s="105"/>
      <c r="O34" s="105"/>
    </row>
    <row r="35" spans="2:17" ht="21.95" customHeight="1" x14ac:dyDescent="0.45">
      <c r="F35" s="46">
        <v>3.02</v>
      </c>
      <c r="G35" s="15" t="s">
        <v>51</v>
      </c>
      <c r="H35" s="14"/>
      <c r="I35" s="96" t="s">
        <v>59</v>
      </c>
      <c r="J35" s="61">
        <f>L28</f>
        <v>0</v>
      </c>
      <c r="K35" s="111"/>
      <c r="L35" s="21" t="s">
        <v>52</v>
      </c>
      <c r="M35" s="144"/>
      <c r="N35" s="144"/>
      <c r="O35" s="144"/>
    </row>
    <row r="36" spans="2:17" ht="21.95" customHeight="1" x14ac:dyDescent="0.45">
      <c r="F36" s="48">
        <v>3.03</v>
      </c>
      <c r="G36" s="13" t="s">
        <v>80</v>
      </c>
      <c r="H36" s="9"/>
      <c r="I36" s="97" t="s">
        <v>60</v>
      </c>
      <c r="J36" s="62">
        <f>N28</f>
        <v>0</v>
      </c>
      <c r="K36" s="111"/>
      <c r="L36" s="21"/>
      <c r="M36" s="105"/>
      <c r="N36" s="105"/>
      <c r="O36" s="105"/>
    </row>
    <row r="37" spans="2:17" ht="21.95" customHeight="1" x14ac:dyDescent="0.45">
      <c r="F37" s="46">
        <v>3.04</v>
      </c>
      <c r="G37" s="15" t="s">
        <v>81</v>
      </c>
      <c r="H37" s="14"/>
      <c r="I37" s="96" t="s">
        <v>61</v>
      </c>
      <c r="J37" s="61">
        <f>SUM(J34:J36)</f>
        <v>0</v>
      </c>
      <c r="K37" s="111"/>
      <c r="L37" s="21" t="s">
        <v>53</v>
      </c>
      <c r="M37" s="144"/>
      <c r="N37" s="144"/>
      <c r="O37" s="144"/>
    </row>
    <row r="38" spans="2:17" ht="21.95" customHeight="1" thickBot="1" x14ac:dyDescent="0.5">
      <c r="F38" s="49">
        <v>3.05</v>
      </c>
      <c r="G38" s="109" t="s">
        <v>82</v>
      </c>
      <c r="H38" s="24"/>
      <c r="I38" s="139">
        <v>0</v>
      </c>
      <c r="J38" s="106">
        <f>IF((I38*J37)&gt;(ABS(0.15*J37)),0.15*J37,I38*J37)</f>
        <v>0</v>
      </c>
      <c r="K38" s="111"/>
      <c r="L38" s="19"/>
      <c r="M38" s="105"/>
      <c r="N38" s="105"/>
      <c r="O38" s="105"/>
    </row>
    <row r="39" spans="2:17" ht="21.95" customHeight="1" thickTop="1" x14ac:dyDescent="0.5">
      <c r="F39" s="50">
        <v>3.99</v>
      </c>
      <c r="G39" s="51" t="s">
        <v>83</v>
      </c>
      <c r="I39" s="63"/>
      <c r="J39" s="64">
        <f>J37+J38</f>
        <v>0</v>
      </c>
      <c r="K39" s="111"/>
      <c r="L39" s="21" t="s">
        <v>54</v>
      </c>
      <c r="M39" s="144"/>
      <c r="N39" s="144"/>
      <c r="O39" s="144"/>
    </row>
    <row r="40" spans="2:17" ht="5.0999999999999996" customHeight="1" thickBot="1" x14ac:dyDescent="0.45">
      <c r="F40" s="65"/>
      <c r="G40" s="57"/>
      <c r="H40" s="57"/>
      <c r="I40" s="57"/>
      <c r="J40" s="66"/>
    </row>
    <row r="41" spans="2:17" ht="17.100000000000001" customHeight="1" thickTop="1" x14ac:dyDescent="0.4"/>
    <row r="44" spans="2:17" ht="20.25" x14ac:dyDescent="0.55000000000000004">
      <c r="B44" s="107" t="s">
        <v>86</v>
      </c>
    </row>
    <row r="45" spans="2:17" ht="20.25" x14ac:dyDescent="0.55000000000000004">
      <c r="B45" s="107"/>
    </row>
    <row r="46" spans="2:17" x14ac:dyDescent="0.4">
      <c r="B46" s="140" t="s">
        <v>87</v>
      </c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</row>
    <row r="47" spans="2:17" ht="20.25" x14ac:dyDescent="0.55000000000000004">
      <c r="B47" s="136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</row>
    <row r="48" spans="2:17" x14ac:dyDescent="0.4">
      <c r="B48" s="136"/>
      <c r="C48" s="138"/>
      <c r="D48" s="138"/>
      <c r="E48" s="138"/>
      <c r="F48" s="138"/>
      <c r="G48" s="138"/>
      <c r="H48" s="138"/>
    </row>
    <row r="54" spans="2:17" ht="20.25" x14ac:dyDescent="0.55000000000000004">
      <c r="B54" s="107"/>
    </row>
    <row r="55" spans="2:17" x14ac:dyDescent="0.4">
      <c r="B55" s="141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</row>
    <row r="56" spans="2:17" x14ac:dyDescent="0.4">
      <c r="B56" s="130"/>
    </row>
  </sheetData>
  <sheetProtection algorithmName="SHA-512" hashValue="38btBwOPMzJE/iCF9Ibb/Gy6tm2jB9F/NWOADViEqRHG0rWkaFFI4Hhh6a5ACag+iegROLFYu95DqUqGRxzPEg==" saltValue="z3W7ZIhjU4GHZlnS9X/ADw==" spinCount="100000" sheet="1" formatCells="0" formatColumns="0" formatRows="0"/>
  <mergeCells count="30">
    <mergeCell ref="M6:O6"/>
    <mergeCell ref="N28:O28"/>
    <mergeCell ref="N17:O17"/>
    <mergeCell ref="N18:O18"/>
    <mergeCell ref="N19:O19"/>
    <mergeCell ref="N20:O20"/>
    <mergeCell ref="N21:O21"/>
    <mergeCell ref="N26:O26"/>
    <mergeCell ref="N25:O25"/>
    <mergeCell ref="K17:L17"/>
    <mergeCell ref="K18:L18"/>
    <mergeCell ref="K19:L19"/>
    <mergeCell ref="K20:L20"/>
    <mergeCell ref="K21:L21"/>
    <mergeCell ref="B46:Q46"/>
    <mergeCell ref="B55:Q55"/>
    <mergeCell ref="D8:H8"/>
    <mergeCell ref="M33:O33"/>
    <mergeCell ref="M35:O35"/>
    <mergeCell ref="M37:O37"/>
    <mergeCell ref="M39:O39"/>
    <mergeCell ref="F30:J31"/>
    <mergeCell ref="K23:L23"/>
    <mergeCell ref="K24:L24"/>
    <mergeCell ref="K25:L25"/>
    <mergeCell ref="K26:L26"/>
    <mergeCell ref="N22:O22"/>
    <mergeCell ref="K22:L22"/>
    <mergeCell ref="N23:O23"/>
    <mergeCell ref="N24:O24"/>
  </mergeCells>
  <phoneticPr fontId="21" type="noConversion"/>
  <conditionalFormatting sqref="I38">
    <cfRule type="cellIs" dxfId="0" priority="1" operator="greaterThan">
      <formula>0.15</formula>
    </cfRule>
  </conditionalFormatting>
  <dataValidations count="7">
    <dataValidation allowBlank="1" showInputMessage="1" showErrorMessage="1" prompt="Enter appropriate % to cover employer's contributions." sqref="G27" xr:uid="{00000000-0002-0000-0000-000000000000}"/>
    <dataValidation allowBlank="1" showInputMessage="1" showErrorMessage="1" prompt="Fully Loaded Hourly Rates _x000a_To include ALL taxes (FICA, FUI, SUI, Workmen's Comp)_x000a_and benefits" sqref="H17" xr:uid="{00000000-0002-0000-0000-000001000000}"/>
    <dataValidation type="list" allowBlank="1" showInputMessage="1" showErrorMessage="1" sqref="E17:E24" xr:uid="{00000000-0002-0000-0000-000002000000}">
      <formula1>"E,C,M"</formula1>
    </dataValidation>
    <dataValidation allowBlank="1" showInputMessage="1" showErrorMessage="1" prompt="Calculation:_x000a_   - A Quantity of 40,_x000a_   - A Unit of C (for 100)_x000a_   - And a labor hours per unit of 10_x000a_= (40 * 10)/100 = 4" sqref="G17" xr:uid="{00000000-0002-0000-0000-000003000000}"/>
    <dataValidation allowBlank="1" showInputMessage="1" showErrorMessage="1" prompt="Calculation:_x000a_   - A Quantity of 40,_x000a_   - A Unit of C (for 100)_x000a_   - And a Material Cost of $45_x000a_= (40 * 45)/100 = $18" sqref="K17:L17" xr:uid="{00000000-0002-0000-0000-000004000000}"/>
    <dataValidation allowBlank="1" showInputMessage="1" showErrorMessage="1" prompt="Calculation:_x000a_   - A Quantity of 40,_x000a_   - A Unit of C (for 100)_x000a_   - And an Equipment Cost of $5_x000a_= (40 * 5)/100 = $2" sqref="N17:O17" xr:uid="{00000000-0002-0000-0000-000005000000}"/>
    <dataValidation type="list" showInputMessage="1" showErrorMessage="1" error="Maximum value may not exceed 15%_x000a_Please re-enter another value." sqref="I38" xr:uid="{682B63EA-3914-49C7-BFCF-F4A2D2046839}">
      <formula1>" .00,.01,.02,.03,.04,.05,.06,.07,.08,.09,.10,.11,.12,.13,.14,.15"</formula1>
    </dataValidation>
  </dataValidations>
  <hyperlinks>
    <hyperlink ref="B44" location="'Mark-up Limitations'!A1" display="* Note:  Mark-up is capped in conformance with the provisions of the General Conditions (CO-7)." xr:uid="{E4F0ABED-D1DA-4CE4-8461-BFBED61800F2}"/>
  </hyperlinks>
  <printOptions horizontalCentered="1" verticalCentered="1"/>
  <pageMargins left="0.25" right="0.25" top="0.75" bottom="0.25" header="0" footer="0"/>
  <pageSetup scale="54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41"/>
  <sheetViews>
    <sheetView zoomScale="50" workbookViewId="0">
      <selection activeCell="AD27" sqref="AD27"/>
    </sheetView>
  </sheetViews>
  <sheetFormatPr defaultRowHeight="15" x14ac:dyDescent="0.4"/>
  <cols>
    <col min="1" max="1" width="1.6640625" customWidth="1"/>
    <col min="2" max="2" width="5.6640625" customWidth="1"/>
    <col min="3" max="3" width="37.6640625" customWidth="1"/>
    <col min="4" max="4" width="14.6640625" customWidth="1"/>
    <col min="5" max="5" width="7.6640625" customWidth="1"/>
    <col min="6" max="13" width="14.6640625" customWidth="1"/>
    <col min="14" max="14" width="1.6640625" customWidth="1"/>
  </cols>
  <sheetData>
    <row r="1" spans="2:14" ht="30" x14ac:dyDescent="0.4">
      <c r="B1" s="22" t="s">
        <v>62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2:14" ht="22.5" x14ac:dyDescent="0.6">
      <c r="B2" s="70" t="s">
        <v>63</v>
      </c>
      <c r="C2" s="71"/>
      <c r="D2" s="72"/>
      <c r="E2" s="71"/>
      <c r="F2" s="71"/>
      <c r="G2" s="71"/>
      <c r="H2" s="71"/>
      <c r="I2" s="71"/>
      <c r="J2" s="71"/>
      <c r="K2" s="71"/>
      <c r="L2" s="71"/>
      <c r="M2" s="71"/>
    </row>
    <row r="3" spans="2:14" ht="17.25" x14ac:dyDescent="0.4">
      <c r="B3" s="73"/>
    </row>
    <row r="4" spans="2:14" ht="22.5" x14ac:dyDescent="0.6">
      <c r="B4" s="5"/>
      <c r="C4" s="68" t="s">
        <v>1</v>
      </c>
      <c r="D4" s="98">
        <f>+'SS-1 Sheet'!D4</f>
        <v>0</v>
      </c>
      <c r="E4" s="5"/>
      <c r="F4" s="5"/>
      <c r="H4" s="68" t="s">
        <v>64</v>
      </c>
      <c r="I4" s="98">
        <f>+'SS-1 Sheet'!I6</f>
        <v>0</v>
      </c>
      <c r="J4" s="5"/>
      <c r="K4" s="5"/>
      <c r="L4" s="5"/>
      <c r="M4" s="5"/>
      <c r="N4" s="5"/>
    </row>
    <row r="5" spans="2:14" ht="22.5" x14ac:dyDescent="0.6">
      <c r="B5" s="5"/>
      <c r="C5" s="68" t="s">
        <v>2</v>
      </c>
      <c r="D5" s="98">
        <f>+'SS-1 Sheet'!D5</f>
        <v>0</v>
      </c>
      <c r="E5" s="5"/>
      <c r="F5" s="74"/>
      <c r="G5" s="74"/>
      <c r="H5" s="5"/>
      <c r="I5" s="5"/>
      <c r="J5" s="5"/>
      <c r="K5" s="5"/>
      <c r="L5" s="5"/>
      <c r="M5" s="5"/>
      <c r="N5" s="5"/>
    </row>
    <row r="6" spans="2:14" ht="22.5" x14ac:dyDescent="0.6">
      <c r="B6" s="5"/>
      <c r="C6" s="68" t="s">
        <v>3</v>
      </c>
      <c r="D6" s="98">
        <f>+'SS-1 Sheet'!D6</f>
        <v>0</v>
      </c>
      <c r="E6" s="5"/>
      <c r="F6" s="74"/>
      <c r="G6" s="2"/>
      <c r="H6" s="5"/>
      <c r="I6" s="5"/>
      <c r="J6" s="5"/>
      <c r="K6" s="5"/>
      <c r="L6" s="5"/>
      <c r="M6" s="5"/>
      <c r="N6" s="5"/>
    </row>
    <row r="7" spans="2:14" ht="22.5" x14ac:dyDescent="0.6">
      <c r="B7" s="5"/>
      <c r="C7" s="68"/>
      <c r="D7" s="98"/>
      <c r="E7" s="5"/>
      <c r="F7" s="74"/>
      <c r="G7" s="2"/>
      <c r="H7" s="5"/>
      <c r="I7" s="5"/>
      <c r="J7" s="5"/>
      <c r="K7" s="5"/>
      <c r="L7" s="5"/>
      <c r="M7" s="5"/>
      <c r="N7" s="5"/>
    </row>
    <row r="8" spans="2:14" ht="22.5" x14ac:dyDescent="0.6">
      <c r="B8" s="5"/>
      <c r="C8" s="68" t="s">
        <v>4</v>
      </c>
      <c r="D8" s="98">
        <f>+'SS-1 Sheet'!D8</f>
        <v>0</v>
      </c>
      <c r="E8" s="5"/>
      <c r="F8" s="74"/>
      <c r="G8" s="5"/>
      <c r="H8" s="5"/>
      <c r="I8" s="5"/>
      <c r="J8" s="5"/>
      <c r="K8" s="5"/>
      <c r="L8" s="5"/>
      <c r="M8" s="5"/>
      <c r="N8" s="5"/>
    </row>
    <row r="9" spans="2:14" ht="22.5" thickBot="1" x14ac:dyDescent="0.6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2:14" ht="30" customHeight="1" thickTop="1" thickBot="1" x14ac:dyDescent="0.65">
      <c r="B10" s="35" t="s">
        <v>65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7"/>
    </row>
    <row r="11" spans="2:14" ht="30" customHeight="1" thickTop="1" thickBot="1" x14ac:dyDescent="0.65">
      <c r="B11" s="75" t="s">
        <v>6</v>
      </c>
      <c r="C11" s="10"/>
      <c r="D11" s="10"/>
      <c r="E11" s="76"/>
      <c r="F11" s="70" t="s">
        <v>7</v>
      </c>
      <c r="G11" s="10"/>
      <c r="H11" s="10"/>
      <c r="I11" s="76"/>
      <c r="J11" s="70" t="s">
        <v>8</v>
      </c>
      <c r="K11" s="77"/>
      <c r="L11" s="70" t="s">
        <v>9</v>
      </c>
      <c r="M11" s="78"/>
    </row>
    <row r="12" spans="2:14" ht="21" customHeight="1" thickTop="1" x14ac:dyDescent="0.5">
      <c r="B12" s="79"/>
      <c r="C12" s="80"/>
      <c r="D12" s="80"/>
      <c r="E12" s="81"/>
      <c r="F12" s="80" t="s">
        <v>7</v>
      </c>
      <c r="G12" s="80" t="s">
        <v>10</v>
      </c>
      <c r="H12" s="80" t="s">
        <v>11</v>
      </c>
      <c r="I12" s="81" t="s">
        <v>10</v>
      </c>
      <c r="J12" s="80" t="s">
        <v>12</v>
      </c>
      <c r="K12" s="81" t="s">
        <v>10</v>
      </c>
      <c r="L12" s="80" t="s">
        <v>13</v>
      </c>
      <c r="M12" s="82" t="s">
        <v>10</v>
      </c>
    </row>
    <row r="13" spans="2:14" ht="21" customHeight="1" x14ac:dyDescent="0.5">
      <c r="B13" s="40" t="s">
        <v>14</v>
      </c>
      <c r="C13" s="16"/>
      <c r="D13" s="16"/>
      <c r="E13" s="23" t="s">
        <v>15</v>
      </c>
      <c r="F13" s="16" t="s">
        <v>16</v>
      </c>
      <c r="G13" s="16" t="s">
        <v>7</v>
      </c>
      <c r="H13" s="16" t="s">
        <v>17</v>
      </c>
      <c r="I13" s="23" t="s">
        <v>18</v>
      </c>
      <c r="J13" s="16" t="s">
        <v>19</v>
      </c>
      <c r="K13" s="23" t="s">
        <v>12</v>
      </c>
      <c r="L13" s="16" t="s">
        <v>19</v>
      </c>
      <c r="M13" s="41" t="s">
        <v>13</v>
      </c>
    </row>
    <row r="14" spans="2:14" ht="21" customHeight="1" thickBot="1" x14ac:dyDescent="0.55000000000000004">
      <c r="B14" s="42" t="s">
        <v>20</v>
      </c>
      <c r="C14" s="17" t="s">
        <v>21</v>
      </c>
      <c r="D14" s="17" t="s">
        <v>22</v>
      </c>
      <c r="E14" s="20" t="s">
        <v>23</v>
      </c>
      <c r="F14" s="17" t="s">
        <v>24</v>
      </c>
      <c r="G14" s="17" t="s">
        <v>16</v>
      </c>
      <c r="H14" s="17" t="s">
        <v>25</v>
      </c>
      <c r="I14" s="20" t="s">
        <v>19</v>
      </c>
      <c r="J14" s="17" t="s">
        <v>24</v>
      </c>
      <c r="K14" s="20" t="s">
        <v>19</v>
      </c>
      <c r="L14" s="17" t="s">
        <v>24</v>
      </c>
      <c r="M14" s="43" t="s">
        <v>19</v>
      </c>
    </row>
    <row r="15" spans="2:14" ht="21" customHeight="1" thickTop="1" x14ac:dyDescent="0.4">
      <c r="B15" s="44" t="s">
        <v>26</v>
      </c>
      <c r="C15" s="7" t="s">
        <v>27</v>
      </c>
      <c r="D15" s="7" t="s">
        <v>28</v>
      </c>
      <c r="E15" s="8" t="s">
        <v>29</v>
      </c>
      <c r="F15" s="7" t="s">
        <v>30</v>
      </c>
      <c r="G15" s="7" t="s">
        <v>31</v>
      </c>
      <c r="H15" s="7" t="s">
        <v>32</v>
      </c>
      <c r="I15" s="8" t="s">
        <v>33</v>
      </c>
      <c r="J15" s="7" t="s">
        <v>34</v>
      </c>
      <c r="K15" s="8" t="s">
        <v>35</v>
      </c>
      <c r="L15" s="7" t="s">
        <v>36</v>
      </c>
      <c r="M15" s="45" t="s">
        <v>37</v>
      </c>
    </row>
    <row r="16" spans="2:14" ht="21" customHeight="1" x14ac:dyDescent="0.45">
      <c r="B16" s="83"/>
      <c r="C16" s="84"/>
      <c r="D16" s="85"/>
      <c r="E16" s="127" t="s">
        <v>30</v>
      </c>
      <c r="F16" s="85"/>
      <c r="G16" s="6">
        <f>(D16*F16)/VLOOKUP(E16,'[1]SC-1 Sheet'!$M$6:$O$8,3)</f>
        <v>0</v>
      </c>
      <c r="H16" s="86"/>
      <c r="I16" s="1">
        <f t="shared" ref="I16:I39" si="0">G16*H16</f>
        <v>0</v>
      </c>
      <c r="J16" s="86"/>
      <c r="K16" s="1">
        <f>(D16*J16)/VLOOKUP(E16,'[1]SC-1 Sheet'!$M$6:$O$8,3)</f>
        <v>0</v>
      </c>
      <c r="L16" s="86"/>
      <c r="M16" s="47">
        <f>(D16*L16)/VLOOKUP(E16,'[1]SC-1 Sheet'!$M$6:$O$8,3)</f>
        <v>0</v>
      </c>
    </row>
    <row r="17" spans="2:13" ht="21" customHeight="1" x14ac:dyDescent="0.45">
      <c r="B17" s="83"/>
      <c r="C17" s="84"/>
      <c r="D17" s="85"/>
      <c r="E17" s="127" t="s">
        <v>30</v>
      </c>
      <c r="F17" s="85"/>
      <c r="G17" s="6">
        <f>(D17*F17)/VLOOKUP(E17,'[1]SC-1 Sheet'!$M$6:$O$8,3)</f>
        <v>0</v>
      </c>
      <c r="H17" s="86"/>
      <c r="I17" s="1">
        <f t="shared" si="0"/>
        <v>0</v>
      </c>
      <c r="J17" s="86"/>
      <c r="K17" s="1">
        <f>(D17*J17)/VLOOKUP(E17,'[1]SC-1 Sheet'!$M$6:$O$8,3)</f>
        <v>0</v>
      </c>
      <c r="L17" s="86"/>
      <c r="M17" s="47">
        <f>(D17*L17)/VLOOKUP(E17,'[1]SC-1 Sheet'!$M$6:$O$8,3)</f>
        <v>0</v>
      </c>
    </row>
    <row r="18" spans="2:13" ht="21" customHeight="1" x14ac:dyDescent="0.45">
      <c r="B18" s="83"/>
      <c r="C18" s="84"/>
      <c r="D18" s="85"/>
      <c r="E18" s="127" t="s">
        <v>30</v>
      </c>
      <c r="F18" s="85"/>
      <c r="G18" s="6">
        <f>(D18*F18)/VLOOKUP(E18,'[1]SC-1 Sheet'!$M$6:$O$8,3)</f>
        <v>0</v>
      </c>
      <c r="H18" s="86"/>
      <c r="I18" s="1">
        <f t="shared" si="0"/>
        <v>0</v>
      </c>
      <c r="J18" s="86"/>
      <c r="K18" s="1">
        <f>(D18*J18)/VLOOKUP(E18,'[1]SC-1 Sheet'!$M$6:$O$8,3)</f>
        <v>0</v>
      </c>
      <c r="L18" s="86"/>
      <c r="M18" s="47">
        <f>(D18*L18)/VLOOKUP(E18,'[1]SC-1 Sheet'!$M$6:$O$8,3)</f>
        <v>0</v>
      </c>
    </row>
    <row r="19" spans="2:13" ht="21" customHeight="1" x14ac:dyDescent="0.45">
      <c r="B19" s="83"/>
      <c r="C19" s="84"/>
      <c r="D19" s="85"/>
      <c r="E19" s="127" t="s">
        <v>30</v>
      </c>
      <c r="F19" s="85"/>
      <c r="G19" s="6">
        <f>(D19*F19)/VLOOKUP(E19,'[1]SC-1 Sheet'!$M$6:$O$8,3)</f>
        <v>0</v>
      </c>
      <c r="H19" s="86"/>
      <c r="I19" s="1">
        <f t="shared" si="0"/>
        <v>0</v>
      </c>
      <c r="J19" s="86"/>
      <c r="K19" s="1">
        <f>(D19*J19)/VLOOKUP(E19,'[1]SC-1 Sheet'!$M$6:$O$8,3)</f>
        <v>0</v>
      </c>
      <c r="L19" s="86"/>
      <c r="M19" s="47">
        <f>(D19*L19)/VLOOKUP(E19,'[1]SC-1 Sheet'!$M$6:$O$8,3)</f>
        <v>0</v>
      </c>
    </row>
    <row r="20" spans="2:13" ht="21" customHeight="1" x14ac:dyDescent="0.45">
      <c r="B20" s="83"/>
      <c r="C20" s="84"/>
      <c r="D20" s="85"/>
      <c r="E20" s="127" t="s">
        <v>30</v>
      </c>
      <c r="F20" s="85"/>
      <c r="G20" s="6">
        <f>(D20*F20)/VLOOKUP(E20,'[1]SC-1 Sheet'!$M$6:$O$8,3)</f>
        <v>0</v>
      </c>
      <c r="H20" s="86"/>
      <c r="I20" s="1">
        <f t="shared" si="0"/>
        <v>0</v>
      </c>
      <c r="J20" s="86"/>
      <c r="K20" s="1">
        <f>(D20*J20)/VLOOKUP(E20,'[1]SC-1 Sheet'!$M$6:$O$8,3)</f>
        <v>0</v>
      </c>
      <c r="L20" s="86"/>
      <c r="M20" s="47">
        <f>(D20*L20)/VLOOKUP(E20,'[1]SC-1 Sheet'!$M$6:$O$8,3)</f>
        <v>0</v>
      </c>
    </row>
    <row r="21" spans="2:13" ht="21" customHeight="1" x14ac:dyDescent="0.45">
      <c r="B21" s="83"/>
      <c r="C21" s="84"/>
      <c r="D21" s="85"/>
      <c r="E21" s="127" t="s">
        <v>30</v>
      </c>
      <c r="F21" s="85"/>
      <c r="G21" s="6">
        <f>(D21*F21)/VLOOKUP(E21,'[1]SC-1 Sheet'!$M$6:$O$8,3)</f>
        <v>0</v>
      </c>
      <c r="H21" s="86"/>
      <c r="I21" s="1">
        <f t="shared" si="0"/>
        <v>0</v>
      </c>
      <c r="J21" s="86"/>
      <c r="K21" s="1">
        <f>(D21*J21)/VLOOKUP(E21,'[1]SC-1 Sheet'!$M$6:$O$8,3)</f>
        <v>0</v>
      </c>
      <c r="L21" s="86"/>
      <c r="M21" s="47">
        <f>(D21*L21)/VLOOKUP(E21,'[1]SC-1 Sheet'!$M$6:$O$8,3)</f>
        <v>0</v>
      </c>
    </row>
    <row r="22" spans="2:13" ht="21" customHeight="1" x14ac:dyDescent="0.45">
      <c r="B22" s="83"/>
      <c r="C22" s="84"/>
      <c r="D22" s="85"/>
      <c r="E22" s="127" t="s">
        <v>30</v>
      </c>
      <c r="F22" s="85"/>
      <c r="G22" s="6">
        <f>(D22*F22)/VLOOKUP(E22,'[1]SC-1 Sheet'!$M$6:$O$8,3)</f>
        <v>0</v>
      </c>
      <c r="H22" s="86"/>
      <c r="I22" s="1">
        <f t="shared" si="0"/>
        <v>0</v>
      </c>
      <c r="J22" s="86"/>
      <c r="K22" s="1">
        <f>(D22*J22)/VLOOKUP(E22,'[1]SC-1 Sheet'!$M$6:$O$8,3)</f>
        <v>0</v>
      </c>
      <c r="L22" s="86"/>
      <c r="M22" s="47">
        <f>(D22*L22)/VLOOKUP(E22,'[1]SC-1 Sheet'!$M$6:$O$8,3)</f>
        <v>0</v>
      </c>
    </row>
    <row r="23" spans="2:13" ht="21" customHeight="1" x14ac:dyDescent="0.45">
      <c r="B23" s="83"/>
      <c r="C23" s="84"/>
      <c r="D23" s="85"/>
      <c r="E23" s="127" t="s">
        <v>30</v>
      </c>
      <c r="F23" s="85"/>
      <c r="G23" s="6">
        <f>(D23*F23)/VLOOKUP(E23,'[1]SC-1 Sheet'!$M$6:$O$8,3)</f>
        <v>0</v>
      </c>
      <c r="H23" s="86"/>
      <c r="I23" s="1">
        <f t="shared" si="0"/>
        <v>0</v>
      </c>
      <c r="J23" s="86"/>
      <c r="K23" s="1">
        <f>(D23*J23)/VLOOKUP(E23,'[1]SC-1 Sheet'!$M$6:$O$8,3)</f>
        <v>0</v>
      </c>
      <c r="L23" s="86"/>
      <c r="M23" s="47">
        <f>(D23*L23)/VLOOKUP(E23,'[1]SC-1 Sheet'!$M$6:$O$8,3)</f>
        <v>0</v>
      </c>
    </row>
    <row r="24" spans="2:13" ht="21" customHeight="1" x14ac:dyDescent="0.45">
      <c r="B24" s="83"/>
      <c r="C24" s="84"/>
      <c r="D24" s="85"/>
      <c r="E24" s="127" t="s">
        <v>30</v>
      </c>
      <c r="F24" s="85"/>
      <c r="G24" s="6">
        <f>(D24*F24)/VLOOKUP(E24,'[1]SC-1 Sheet'!$M$6:$O$8,3)</f>
        <v>0</v>
      </c>
      <c r="H24" s="86"/>
      <c r="I24" s="1">
        <f t="shared" si="0"/>
        <v>0</v>
      </c>
      <c r="J24" s="86"/>
      <c r="K24" s="1">
        <f>(D24*J24)/VLOOKUP(E24,'[1]SC-1 Sheet'!$M$6:$O$8,3)</f>
        <v>0</v>
      </c>
      <c r="L24" s="86"/>
      <c r="M24" s="47">
        <f>(D24*L24)/VLOOKUP(E24,'[1]SC-1 Sheet'!$M$6:$O$8,3)</f>
        <v>0</v>
      </c>
    </row>
    <row r="25" spans="2:13" ht="21" customHeight="1" x14ac:dyDescent="0.45">
      <c r="B25" s="83"/>
      <c r="C25" s="84"/>
      <c r="D25" s="85"/>
      <c r="E25" s="127" t="s">
        <v>30</v>
      </c>
      <c r="F25" s="85"/>
      <c r="G25" s="6">
        <f>(D25*F25)/VLOOKUP(E25,'[1]SC-1 Sheet'!$M$6:$O$8,3)</f>
        <v>0</v>
      </c>
      <c r="H25" s="86"/>
      <c r="I25" s="1">
        <f t="shared" si="0"/>
        <v>0</v>
      </c>
      <c r="J25" s="86"/>
      <c r="K25" s="1">
        <f>(D25*J25)/VLOOKUP(E25,'[1]SC-1 Sheet'!$M$6:$O$8,3)</f>
        <v>0</v>
      </c>
      <c r="L25" s="86"/>
      <c r="M25" s="47">
        <f>(D25*L25)/VLOOKUP(E25,'[1]SC-1 Sheet'!$M$6:$O$8,3)</f>
        <v>0</v>
      </c>
    </row>
    <row r="26" spans="2:13" ht="21" customHeight="1" x14ac:dyDescent="0.45">
      <c r="B26" s="83"/>
      <c r="C26" s="84"/>
      <c r="D26" s="85"/>
      <c r="E26" s="127" t="s">
        <v>30</v>
      </c>
      <c r="F26" s="85"/>
      <c r="G26" s="6">
        <f>(D26*F26)/VLOOKUP(E26,'[1]SC-1 Sheet'!$M$6:$O$8,3)</f>
        <v>0</v>
      </c>
      <c r="H26" s="86"/>
      <c r="I26" s="1">
        <f t="shared" si="0"/>
        <v>0</v>
      </c>
      <c r="J26" s="86"/>
      <c r="K26" s="1">
        <f>(D26*J26)/VLOOKUP(E26,'[1]SC-1 Sheet'!$M$6:$O$8,3)</f>
        <v>0</v>
      </c>
      <c r="L26" s="86"/>
      <c r="M26" s="47">
        <f>(D26*L26)/VLOOKUP(E26,'[1]SC-1 Sheet'!$M$6:$O$8,3)</f>
        <v>0</v>
      </c>
    </row>
    <row r="27" spans="2:13" ht="21" customHeight="1" x14ac:dyDescent="0.45">
      <c r="B27" s="83"/>
      <c r="C27" s="84"/>
      <c r="D27" s="85"/>
      <c r="E27" s="127" t="s">
        <v>30</v>
      </c>
      <c r="F27" s="85"/>
      <c r="G27" s="6">
        <f>(D27*F27)/VLOOKUP(E27,'[1]SC-1 Sheet'!$M$6:$O$8,3)</f>
        <v>0</v>
      </c>
      <c r="H27" s="86"/>
      <c r="I27" s="1">
        <f t="shared" si="0"/>
        <v>0</v>
      </c>
      <c r="J27" s="86"/>
      <c r="K27" s="1">
        <f>(D27*J27)/VLOOKUP(E27,'[1]SC-1 Sheet'!$M$6:$O$8,3)</f>
        <v>0</v>
      </c>
      <c r="L27" s="86"/>
      <c r="M27" s="47">
        <f>(D27*L27)/VLOOKUP(E27,'[1]SC-1 Sheet'!$M$6:$O$8,3)</f>
        <v>0</v>
      </c>
    </row>
    <row r="28" spans="2:13" ht="21" customHeight="1" x14ac:dyDescent="0.45">
      <c r="B28" s="83"/>
      <c r="C28" s="84"/>
      <c r="D28" s="85"/>
      <c r="E28" s="127" t="s">
        <v>30</v>
      </c>
      <c r="F28" s="85"/>
      <c r="G28" s="6">
        <f>(D28*F28)/VLOOKUP(E28,'[1]SC-1 Sheet'!$M$6:$O$8,3)</f>
        <v>0</v>
      </c>
      <c r="H28" s="86"/>
      <c r="I28" s="1">
        <f t="shared" si="0"/>
        <v>0</v>
      </c>
      <c r="J28" s="86"/>
      <c r="K28" s="1">
        <f>(D28*J28)/VLOOKUP(E28,'[1]SC-1 Sheet'!$M$6:$O$8,3)</f>
        <v>0</v>
      </c>
      <c r="L28" s="86"/>
      <c r="M28" s="47">
        <f>(D28*L28)/VLOOKUP(E28,'[1]SC-1 Sheet'!$M$6:$O$8,3)</f>
        <v>0</v>
      </c>
    </row>
    <row r="29" spans="2:13" ht="21" customHeight="1" x14ac:dyDescent="0.45">
      <c r="B29" s="83"/>
      <c r="C29" s="84"/>
      <c r="D29" s="85"/>
      <c r="E29" s="127" t="s">
        <v>30</v>
      </c>
      <c r="F29" s="85"/>
      <c r="G29" s="6">
        <f>(D29*F29)/VLOOKUP(E29,'[1]SC-1 Sheet'!$M$6:$O$8,3)</f>
        <v>0</v>
      </c>
      <c r="H29" s="86"/>
      <c r="I29" s="1">
        <f t="shared" si="0"/>
        <v>0</v>
      </c>
      <c r="J29" s="86"/>
      <c r="K29" s="1">
        <f>(D29*J29)/VLOOKUP(E29,'[1]SC-1 Sheet'!$M$6:$O$8,3)</f>
        <v>0</v>
      </c>
      <c r="L29" s="86"/>
      <c r="M29" s="47">
        <f>(D29*L29)/VLOOKUP(E29,'[1]SC-1 Sheet'!$M$6:$O$8,3)</f>
        <v>0</v>
      </c>
    </row>
    <row r="30" spans="2:13" ht="21" customHeight="1" x14ac:dyDescent="0.45">
      <c r="B30" s="83"/>
      <c r="C30" s="84"/>
      <c r="D30" s="85"/>
      <c r="E30" s="127" t="s">
        <v>30</v>
      </c>
      <c r="F30" s="85"/>
      <c r="G30" s="6">
        <f>(D30*F30)/VLOOKUP(E30,'[1]SC-1 Sheet'!$M$6:$O$8,3)</f>
        <v>0</v>
      </c>
      <c r="H30" s="86"/>
      <c r="I30" s="1">
        <f t="shared" si="0"/>
        <v>0</v>
      </c>
      <c r="J30" s="86"/>
      <c r="K30" s="1">
        <f>(D30*J30)/VLOOKUP(E30,'[1]SC-1 Sheet'!$M$6:$O$8,3)</f>
        <v>0</v>
      </c>
      <c r="L30" s="86"/>
      <c r="M30" s="47">
        <f>(D30*L30)/VLOOKUP(E30,'[1]SC-1 Sheet'!$M$6:$O$8,3)</f>
        <v>0</v>
      </c>
    </row>
    <row r="31" spans="2:13" ht="21" customHeight="1" x14ac:dyDescent="0.45">
      <c r="B31" s="83"/>
      <c r="C31" s="84"/>
      <c r="D31" s="85"/>
      <c r="E31" s="127" t="s">
        <v>30</v>
      </c>
      <c r="F31" s="85"/>
      <c r="G31" s="6">
        <f>(D31*F31)/VLOOKUP(E31,'[1]SC-1 Sheet'!$M$6:$O$8,3)</f>
        <v>0</v>
      </c>
      <c r="H31" s="86"/>
      <c r="I31" s="1">
        <f t="shared" si="0"/>
        <v>0</v>
      </c>
      <c r="J31" s="86"/>
      <c r="K31" s="1">
        <f>(D31*J31)/VLOOKUP(E31,'[1]SC-1 Sheet'!$M$6:$O$8,3)</f>
        <v>0</v>
      </c>
      <c r="L31" s="86"/>
      <c r="M31" s="47">
        <f>(D31*L31)/VLOOKUP(E31,'[1]SC-1 Sheet'!$M$6:$O$8,3)</f>
        <v>0</v>
      </c>
    </row>
    <row r="32" spans="2:13" ht="21" customHeight="1" x14ac:dyDescent="0.45">
      <c r="B32" s="83"/>
      <c r="C32" s="84"/>
      <c r="D32" s="85"/>
      <c r="E32" s="127" t="s">
        <v>30</v>
      </c>
      <c r="F32" s="85"/>
      <c r="G32" s="6">
        <f>(D32*F32)/VLOOKUP(E32,'[1]SC-1 Sheet'!$M$6:$O$8,3)</f>
        <v>0</v>
      </c>
      <c r="H32" s="86"/>
      <c r="I32" s="1">
        <f t="shared" si="0"/>
        <v>0</v>
      </c>
      <c r="J32" s="86"/>
      <c r="K32" s="1">
        <f>(D32*J32)/VLOOKUP(E32,'[1]SC-1 Sheet'!$M$6:$O$8,3)</f>
        <v>0</v>
      </c>
      <c r="L32" s="86"/>
      <c r="M32" s="47">
        <f>(D32*L32)/VLOOKUP(E32,'[1]SC-1 Sheet'!$M$6:$O$8,3)</f>
        <v>0</v>
      </c>
    </row>
    <row r="33" spans="2:13" ht="21" customHeight="1" x14ac:dyDescent="0.45">
      <c r="B33" s="83"/>
      <c r="C33" s="84"/>
      <c r="D33" s="85"/>
      <c r="E33" s="127" t="s">
        <v>30</v>
      </c>
      <c r="F33" s="85"/>
      <c r="G33" s="6">
        <f>(D33*F33)/VLOOKUP(E33,'[1]SC-1 Sheet'!$M$6:$O$8,3)</f>
        <v>0</v>
      </c>
      <c r="H33" s="86"/>
      <c r="I33" s="1">
        <f t="shared" si="0"/>
        <v>0</v>
      </c>
      <c r="J33" s="86"/>
      <c r="K33" s="1">
        <f>(D33*J33)/VLOOKUP(E33,'[1]SC-1 Sheet'!$M$6:$O$8,3)</f>
        <v>0</v>
      </c>
      <c r="L33" s="86"/>
      <c r="M33" s="47">
        <f>(D33*L33)/VLOOKUP(E33,'[1]SC-1 Sheet'!$M$6:$O$8,3)</f>
        <v>0</v>
      </c>
    </row>
    <row r="34" spans="2:13" ht="21" customHeight="1" x14ac:dyDescent="0.45">
      <c r="B34" s="83"/>
      <c r="C34" s="84"/>
      <c r="D34" s="85"/>
      <c r="E34" s="127" t="s">
        <v>30</v>
      </c>
      <c r="F34" s="85"/>
      <c r="G34" s="6">
        <f>(D34*F34)/VLOOKUP(E34,'[1]SC-1 Sheet'!$M$6:$O$8,3)</f>
        <v>0</v>
      </c>
      <c r="H34" s="86"/>
      <c r="I34" s="1">
        <f t="shared" si="0"/>
        <v>0</v>
      </c>
      <c r="J34" s="86"/>
      <c r="K34" s="1">
        <f>(D34*J34)/VLOOKUP(E34,'[1]SC-1 Sheet'!$M$6:$O$8,3)</f>
        <v>0</v>
      </c>
      <c r="L34" s="86"/>
      <c r="M34" s="47">
        <f>(D34*L34)/VLOOKUP(E34,'[1]SC-1 Sheet'!$M$6:$O$8,3)</f>
        <v>0</v>
      </c>
    </row>
    <row r="35" spans="2:13" ht="21" customHeight="1" x14ac:dyDescent="0.45">
      <c r="B35" s="83"/>
      <c r="C35" s="84"/>
      <c r="D35" s="85"/>
      <c r="E35" s="127" t="s">
        <v>30</v>
      </c>
      <c r="F35" s="85"/>
      <c r="G35" s="6">
        <f>(D35*F35)/VLOOKUP(E35,'[1]SC-1 Sheet'!$M$6:$O$8,3)</f>
        <v>0</v>
      </c>
      <c r="H35" s="86"/>
      <c r="I35" s="1">
        <f t="shared" si="0"/>
        <v>0</v>
      </c>
      <c r="J35" s="86"/>
      <c r="K35" s="1">
        <f>(D35*J35)/VLOOKUP(E35,'[1]SC-1 Sheet'!$M$6:$O$8,3)</f>
        <v>0</v>
      </c>
      <c r="L35" s="86"/>
      <c r="M35" s="47">
        <f>(D35*L35)/VLOOKUP(E35,'[1]SC-1 Sheet'!$M$6:$O$8,3)</f>
        <v>0</v>
      </c>
    </row>
    <row r="36" spans="2:13" ht="21" customHeight="1" x14ac:dyDescent="0.45">
      <c r="B36" s="83"/>
      <c r="C36" s="84"/>
      <c r="D36" s="85"/>
      <c r="E36" s="127" t="s">
        <v>30</v>
      </c>
      <c r="F36" s="85"/>
      <c r="G36" s="6">
        <f>(D36*F36)/VLOOKUP(E36,'[1]SC-1 Sheet'!$M$6:$O$8,3)</f>
        <v>0</v>
      </c>
      <c r="H36" s="86"/>
      <c r="I36" s="1">
        <f t="shared" si="0"/>
        <v>0</v>
      </c>
      <c r="J36" s="86"/>
      <c r="K36" s="1">
        <f>(D36*J36)/VLOOKUP(E36,'[1]SC-1 Sheet'!$M$6:$O$8,3)</f>
        <v>0</v>
      </c>
      <c r="L36" s="86"/>
      <c r="M36" s="47">
        <f>(D36*L36)/VLOOKUP(E36,'[1]SC-1 Sheet'!$M$6:$O$8,3)</f>
        <v>0</v>
      </c>
    </row>
    <row r="37" spans="2:13" ht="21" customHeight="1" x14ac:dyDescent="0.45">
      <c r="B37" s="83"/>
      <c r="C37" s="84"/>
      <c r="D37" s="85"/>
      <c r="E37" s="127" t="s">
        <v>30</v>
      </c>
      <c r="F37" s="85"/>
      <c r="G37" s="6">
        <f>(D37*F37)/VLOOKUP(E37,'[1]SC-1 Sheet'!$M$6:$O$8,3)</f>
        <v>0</v>
      </c>
      <c r="H37" s="86"/>
      <c r="I37" s="1">
        <f t="shared" si="0"/>
        <v>0</v>
      </c>
      <c r="J37" s="86"/>
      <c r="K37" s="1">
        <f>(D37*J37)/VLOOKUP(E37,'[1]SC-1 Sheet'!$M$6:$O$8,3)</f>
        <v>0</v>
      </c>
      <c r="L37" s="86"/>
      <c r="M37" s="47">
        <f>(D37*L37)/VLOOKUP(E37,'[1]SC-1 Sheet'!$M$6:$O$8,3)</f>
        <v>0</v>
      </c>
    </row>
    <row r="38" spans="2:13" ht="21" customHeight="1" x14ac:dyDescent="0.45">
      <c r="B38" s="83"/>
      <c r="C38" s="84"/>
      <c r="D38" s="85"/>
      <c r="E38" s="127" t="s">
        <v>30</v>
      </c>
      <c r="F38" s="85"/>
      <c r="G38" s="6">
        <f>(D38*F38)/VLOOKUP(E38,'[1]SC-1 Sheet'!$M$6:$O$8,3)</f>
        <v>0</v>
      </c>
      <c r="H38" s="86"/>
      <c r="I38" s="1">
        <f t="shared" si="0"/>
        <v>0</v>
      </c>
      <c r="J38" s="86"/>
      <c r="K38" s="1">
        <f>(D38*J38)/VLOOKUP(E38,'[1]SC-1 Sheet'!$M$6:$O$8,3)</f>
        <v>0</v>
      </c>
      <c r="L38" s="86"/>
      <c r="M38" s="47">
        <f>(D38*L38)/VLOOKUP(E38,'[1]SC-1 Sheet'!$M$6:$O$8,3)</f>
        <v>0</v>
      </c>
    </row>
    <row r="39" spans="2:13" ht="21" customHeight="1" thickBot="1" x14ac:dyDescent="0.5">
      <c r="B39" s="87"/>
      <c r="C39" s="88"/>
      <c r="D39" s="89"/>
      <c r="E39" s="128" t="s">
        <v>30</v>
      </c>
      <c r="F39" s="89"/>
      <c r="G39" s="129">
        <f>(D39*F39)/VLOOKUP(E39,'[1]SC-1 Sheet'!$M$6:$O$8,3)</f>
        <v>0</v>
      </c>
      <c r="H39" s="90"/>
      <c r="I39" s="91">
        <f t="shared" si="0"/>
        <v>0</v>
      </c>
      <c r="J39" s="90"/>
      <c r="K39" s="91">
        <f>(D39*J39)/VLOOKUP(E39,'[1]SC-1 Sheet'!$M$6:$O$8,3)</f>
        <v>0</v>
      </c>
      <c r="L39" s="90"/>
      <c r="M39" s="91">
        <f>(D39*L39)/VLOOKUP(E39,'[1]SC-1 Sheet'!$M$6:$O$8,3)</f>
        <v>0</v>
      </c>
    </row>
    <row r="40" spans="2:13" ht="30" customHeight="1" thickTop="1" thickBot="1" x14ac:dyDescent="0.55000000000000004">
      <c r="B40" s="92"/>
      <c r="C40" s="51" t="s">
        <v>66</v>
      </c>
      <c r="D40" s="93"/>
      <c r="E40" s="93"/>
      <c r="F40" s="12"/>
      <c r="G40" s="93"/>
      <c r="H40" s="94" t="s">
        <v>67</v>
      </c>
      <c r="I40" s="95">
        <f>SUM(I16:I39)</f>
        <v>0</v>
      </c>
      <c r="J40" s="94" t="s">
        <v>68</v>
      </c>
      <c r="K40" s="95">
        <f>SUM(K16:K39)</f>
        <v>0</v>
      </c>
      <c r="L40" s="94" t="s">
        <v>69</v>
      </c>
      <c r="M40" s="95">
        <f>SUM(M16:M39)</f>
        <v>0</v>
      </c>
    </row>
    <row r="41" spans="2:13" ht="15.4" thickTop="1" x14ac:dyDescent="0.4"/>
  </sheetData>
  <sheetProtection formatCells="0" formatColumns="0" formatRows="0"/>
  <phoneticPr fontId="21" type="noConversion"/>
  <dataValidations count="5">
    <dataValidation allowBlank="1" showInputMessage="1" showErrorMessage="1" prompt="Fully Loaded Hourly Rates _x000a_To include ALL taxes (FICA, FUI, SUI, Workmen's Comp)_x000a_and benefits" sqref="H16" xr:uid="{00000000-0002-0000-0100-000000000000}"/>
    <dataValidation type="list" allowBlank="1" showInputMessage="1" showErrorMessage="1" sqref="E16:E39" xr:uid="{00000000-0002-0000-0100-000001000000}">
      <formula1>"E,C,M"</formula1>
    </dataValidation>
    <dataValidation allowBlank="1" showInputMessage="1" showErrorMessage="1" prompt="Calculation:_x000a_   - A Quantity of 40,_x000a_   - A Unit of C (for 100)_x000a_   - And a labor hours per unit of 10_x000a_= (40 * 10)/100 = 4" sqref="G16" xr:uid="{00000000-0002-0000-0100-000002000000}"/>
    <dataValidation allowBlank="1" showInputMessage="1" showErrorMessage="1" prompt="Calculation:_x000a_   - A Quantity of 40,_x000a_   - A Unit of C (for 100)_x000a_   - And a Material Cost of $45_x000a_= (40 * 45)/100 = $18" sqref="K16" xr:uid="{00000000-0002-0000-0100-000003000000}"/>
    <dataValidation allowBlank="1" showInputMessage="1" showErrorMessage="1" prompt="Calculation:_x000a_   - A Quantity of 40,_x000a_   - A Unit of C (for 100)_x000a_   - And an Equipment Cost of $5_x000a_= (40 * 5)/100 = $2" sqref="M16" xr:uid="{00000000-0002-0000-0100-000004000000}"/>
  </dataValidations>
  <printOptions horizontalCentered="1" verticalCentered="1"/>
  <pageMargins left="0.25" right="0.25" top="0.75" bottom="0.25" header="0" footer="0"/>
  <pageSetup scale="60" orientation="landscape" horizontalDpi="4294967292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41"/>
  <sheetViews>
    <sheetView zoomScale="50" workbookViewId="0">
      <selection activeCell="AA27" sqref="AA27"/>
    </sheetView>
  </sheetViews>
  <sheetFormatPr defaultRowHeight="15" x14ac:dyDescent="0.4"/>
  <cols>
    <col min="1" max="1" width="1.6640625" customWidth="1"/>
    <col min="2" max="2" width="5.6640625" customWidth="1"/>
    <col min="3" max="3" width="37.6640625" customWidth="1"/>
    <col min="4" max="4" width="14.6640625" customWidth="1"/>
    <col min="5" max="5" width="7.6640625" customWidth="1"/>
    <col min="6" max="13" width="14.6640625" customWidth="1"/>
    <col min="14" max="14" width="1.6640625" customWidth="1"/>
  </cols>
  <sheetData>
    <row r="1" spans="2:14" ht="30" x14ac:dyDescent="0.4">
      <c r="B1" s="22" t="s">
        <v>62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2:14" ht="22.5" x14ac:dyDescent="0.6">
      <c r="B2" s="70" t="s">
        <v>63</v>
      </c>
      <c r="C2" s="71"/>
      <c r="D2" s="72"/>
      <c r="E2" s="71"/>
      <c r="F2" s="71"/>
      <c r="G2" s="71"/>
      <c r="H2" s="71"/>
      <c r="I2" s="71"/>
      <c r="J2" s="71"/>
      <c r="K2" s="71"/>
      <c r="L2" s="71"/>
      <c r="M2" s="71"/>
    </row>
    <row r="3" spans="2:14" ht="17.25" x14ac:dyDescent="0.4">
      <c r="B3" s="73"/>
    </row>
    <row r="4" spans="2:14" ht="22.5" x14ac:dyDescent="0.6">
      <c r="B4" s="5"/>
      <c r="C4" s="68" t="s">
        <v>1</v>
      </c>
      <c r="D4" s="98">
        <f>+'SS-1 Sheet'!D4</f>
        <v>0</v>
      </c>
      <c r="E4" s="5"/>
      <c r="F4" s="5"/>
      <c r="H4" s="68" t="s">
        <v>64</v>
      </c>
      <c r="I4" s="98">
        <f>+'SS-1 Sheet'!I6</f>
        <v>0</v>
      </c>
      <c r="J4" s="5"/>
      <c r="K4" s="5"/>
      <c r="L4" s="5"/>
      <c r="M4" s="5"/>
      <c r="N4" s="5"/>
    </row>
    <row r="5" spans="2:14" ht="22.5" x14ac:dyDescent="0.6">
      <c r="B5" s="5"/>
      <c r="C5" s="68" t="s">
        <v>2</v>
      </c>
      <c r="D5" s="98">
        <f>+'SS-1 Sheet'!D5</f>
        <v>0</v>
      </c>
      <c r="E5" s="5"/>
      <c r="F5" s="74"/>
      <c r="G5" s="74"/>
      <c r="H5" s="5"/>
      <c r="I5" s="5"/>
      <c r="J5" s="5"/>
      <c r="K5" s="5"/>
      <c r="L5" s="5"/>
      <c r="M5" s="5"/>
      <c r="N5" s="5"/>
    </row>
    <row r="6" spans="2:14" ht="22.5" x14ac:dyDescent="0.6">
      <c r="B6" s="5"/>
      <c r="C6" s="68" t="s">
        <v>3</v>
      </c>
      <c r="D6" s="98">
        <f>+'SS-1 Sheet'!D6</f>
        <v>0</v>
      </c>
      <c r="E6" s="5"/>
      <c r="F6" s="74"/>
      <c r="G6" s="2"/>
      <c r="H6" s="5"/>
      <c r="I6" s="5"/>
      <c r="J6" s="5"/>
      <c r="K6" s="5"/>
      <c r="L6" s="5"/>
      <c r="M6" s="5"/>
      <c r="N6" s="5"/>
    </row>
    <row r="7" spans="2:14" ht="22.5" x14ac:dyDescent="0.6">
      <c r="B7" s="5"/>
      <c r="C7" s="68"/>
      <c r="D7" s="98"/>
      <c r="E7" s="5"/>
      <c r="F7" s="74"/>
      <c r="G7" s="2"/>
      <c r="H7" s="5"/>
      <c r="I7" s="5"/>
      <c r="J7" s="5"/>
      <c r="K7" s="5"/>
      <c r="L7" s="5"/>
      <c r="M7" s="5"/>
      <c r="N7" s="5"/>
    </row>
    <row r="8" spans="2:14" ht="22.5" x14ac:dyDescent="0.6">
      <c r="B8" s="5"/>
      <c r="C8" s="68" t="s">
        <v>4</v>
      </c>
      <c r="D8" s="98">
        <f>+'SS-1 Sheet'!D8</f>
        <v>0</v>
      </c>
      <c r="E8" s="5"/>
      <c r="F8" s="74"/>
      <c r="G8" s="5"/>
      <c r="H8" s="5"/>
      <c r="I8" s="5"/>
      <c r="J8" s="5"/>
      <c r="K8" s="5"/>
      <c r="L8" s="5"/>
      <c r="M8" s="5"/>
      <c r="N8" s="5"/>
    </row>
    <row r="9" spans="2:14" ht="22.5" thickBot="1" x14ac:dyDescent="0.6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2:14" ht="30" customHeight="1" thickTop="1" thickBot="1" x14ac:dyDescent="0.65">
      <c r="B10" s="35" t="s">
        <v>65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7"/>
    </row>
    <row r="11" spans="2:14" ht="30" customHeight="1" thickTop="1" thickBot="1" x14ac:dyDescent="0.65">
      <c r="B11" s="75" t="s">
        <v>6</v>
      </c>
      <c r="C11" s="10"/>
      <c r="D11" s="10"/>
      <c r="E11" s="76"/>
      <c r="F11" s="70" t="s">
        <v>7</v>
      </c>
      <c r="G11" s="10"/>
      <c r="H11" s="10"/>
      <c r="I11" s="76"/>
      <c r="J11" s="70" t="s">
        <v>8</v>
      </c>
      <c r="K11" s="77"/>
      <c r="L11" s="70" t="s">
        <v>9</v>
      </c>
      <c r="M11" s="78"/>
    </row>
    <row r="12" spans="2:14" ht="21" customHeight="1" thickTop="1" x14ac:dyDescent="0.5">
      <c r="B12" s="79"/>
      <c r="C12" s="80"/>
      <c r="D12" s="80"/>
      <c r="E12" s="81"/>
      <c r="F12" s="80" t="s">
        <v>7</v>
      </c>
      <c r="G12" s="80" t="s">
        <v>10</v>
      </c>
      <c r="H12" s="80" t="s">
        <v>11</v>
      </c>
      <c r="I12" s="81" t="s">
        <v>10</v>
      </c>
      <c r="J12" s="80" t="s">
        <v>12</v>
      </c>
      <c r="K12" s="81" t="s">
        <v>10</v>
      </c>
      <c r="L12" s="80" t="s">
        <v>13</v>
      </c>
      <c r="M12" s="82" t="s">
        <v>10</v>
      </c>
    </row>
    <row r="13" spans="2:14" ht="21" customHeight="1" x14ac:dyDescent="0.5">
      <c r="B13" s="40" t="s">
        <v>14</v>
      </c>
      <c r="C13" s="16"/>
      <c r="D13" s="16"/>
      <c r="E13" s="23" t="s">
        <v>15</v>
      </c>
      <c r="F13" s="16" t="s">
        <v>16</v>
      </c>
      <c r="G13" s="16" t="s">
        <v>7</v>
      </c>
      <c r="H13" s="16" t="s">
        <v>17</v>
      </c>
      <c r="I13" s="23" t="s">
        <v>18</v>
      </c>
      <c r="J13" s="16" t="s">
        <v>19</v>
      </c>
      <c r="K13" s="23" t="s">
        <v>12</v>
      </c>
      <c r="L13" s="16" t="s">
        <v>19</v>
      </c>
      <c r="M13" s="41" t="s">
        <v>13</v>
      </c>
    </row>
    <row r="14" spans="2:14" ht="21" customHeight="1" thickBot="1" x14ac:dyDescent="0.55000000000000004">
      <c r="B14" s="42" t="s">
        <v>20</v>
      </c>
      <c r="C14" s="17" t="s">
        <v>21</v>
      </c>
      <c r="D14" s="17" t="s">
        <v>22</v>
      </c>
      <c r="E14" s="20" t="s">
        <v>23</v>
      </c>
      <c r="F14" s="17" t="s">
        <v>24</v>
      </c>
      <c r="G14" s="17" t="s">
        <v>16</v>
      </c>
      <c r="H14" s="17" t="s">
        <v>25</v>
      </c>
      <c r="I14" s="20" t="s">
        <v>19</v>
      </c>
      <c r="J14" s="17" t="s">
        <v>24</v>
      </c>
      <c r="K14" s="20" t="s">
        <v>19</v>
      </c>
      <c r="L14" s="17" t="s">
        <v>24</v>
      </c>
      <c r="M14" s="43" t="s">
        <v>19</v>
      </c>
    </row>
    <row r="15" spans="2:14" ht="21" customHeight="1" thickTop="1" x14ac:dyDescent="0.4">
      <c r="B15" s="44" t="s">
        <v>26</v>
      </c>
      <c r="C15" s="7" t="s">
        <v>27</v>
      </c>
      <c r="D15" s="7" t="s">
        <v>28</v>
      </c>
      <c r="E15" s="8" t="s">
        <v>29</v>
      </c>
      <c r="F15" s="7" t="s">
        <v>30</v>
      </c>
      <c r="G15" s="7" t="s">
        <v>31</v>
      </c>
      <c r="H15" s="7" t="s">
        <v>32</v>
      </c>
      <c r="I15" s="8" t="s">
        <v>33</v>
      </c>
      <c r="J15" s="7" t="s">
        <v>34</v>
      </c>
      <c r="K15" s="8" t="s">
        <v>35</v>
      </c>
      <c r="L15" s="7" t="s">
        <v>36</v>
      </c>
      <c r="M15" s="45" t="s">
        <v>37</v>
      </c>
    </row>
    <row r="16" spans="2:14" ht="21" customHeight="1" x14ac:dyDescent="0.45">
      <c r="B16" s="83"/>
      <c r="C16" s="84"/>
      <c r="D16" s="85"/>
      <c r="E16" s="127" t="s">
        <v>30</v>
      </c>
      <c r="F16" s="85"/>
      <c r="G16" s="6">
        <f>(D16*F16)/VLOOKUP(E16,'[1]SC-1 Sheet'!$M$6:$O$8,3)</f>
        <v>0</v>
      </c>
      <c r="H16" s="86"/>
      <c r="I16" s="1">
        <f t="shared" ref="I16:I39" si="0">G16*H16</f>
        <v>0</v>
      </c>
      <c r="J16" s="86"/>
      <c r="K16" s="1">
        <f>(D16*J16)/VLOOKUP(E16,'[1]SC-1 Sheet'!$M$6:$O$8,3)</f>
        <v>0</v>
      </c>
      <c r="L16" s="86"/>
      <c r="M16" s="47">
        <f>(D16*L16)/VLOOKUP(E16,'[1]SC-1 Sheet'!$M$6:$O$8,3)</f>
        <v>0</v>
      </c>
    </row>
    <row r="17" spans="2:13" ht="21" customHeight="1" x14ac:dyDescent="0.45">
      <c r="B17" s="83"/>
      <c r="C17" s="84"/>
      <c r="D17" s="85"/>
      <c r="E17" s="127" t="s">
        <v>30</v>
      </c>
      <c r="F17" s="85"/>
      <c r="G17" s="6">
        <f>(D17*F17)/VLOOKUP(E17,'[1]SC-1 Sheet'!$M$6:$O$8,3)</f>
        <v>0</v>
      </c>
      <c r="H17" s="86"/>
      <c r="I17" s="1">
        <f t="shared" si="0"/>
        <v>0</v>
      </c>
      <c r="J17" s="86"/>
      <c r="K17" s="1">
        <f>(D17*J17)/VLOOKUP(E17,'[1]SC-1 Sheet'!$M$6:$O$8,3)</f>
        <v>0</v>
      </c>
      <c r="L17" s="86"/>
      <c r="M17" s="47">
        <f>(D17*L17)/VLOOKUP(E17,'[1]SC-1 Sheet'!$M$6:$O$8,3)</f>
        <v>0</v>
      </c>
    </row>
    <row r="18" spans="2:13" ht="21" customHeight="1" x14ac:dyDescent="0.45">
      <c r="B18" s="83"/>
      <c r="C18" s="84"/>
      <c r="D18" s="85"/>
      <c r="E18" s="127" t="s">
        <v>30</v>
      </c>
      <c r="F18" s="85"/>
      <c r="G18" s="6">
        <f>(D18*F18)/VLOOKUP(E18,'[1]SC-1 Sheet'!$M$6:$O$8,3)</f>
        <v>0</v>
      </c>
      <c r="H18" s="86"/>
      <c r="I18" s="1">
        <f t="shared" si="0"/>
        <v>0</v>
      </c>
      <c r="J18" s="86"/>
      <c r="K18" s="1">
        <f>(D18*J18)/VLOOKUP(E18,'[1]SC-1 Sheet'!$M$6:$O$8,3)</f>
        <v>0</v>
      </c>
      <c r="L18" s="86"/>
      <c r="M18" s="47">
        <f>(D18*L18)/VLOOKUP(E18,'[1]SC-1 Sheet'!$M$6:$O$8,3)</f>
        <v>0</v>
      </c>
    </row>
    <row r="19" spans="2:13" ht="21" customHeight="1" x14ac:dyDescent="0.45">
      <c r="B19" s="83"/>
      <c r="C19" s="84"/>
      <c r="D19" s="85"/>
      <c r="E19" s="127" t="s">
        <v>30</v>
      </c>
      <c r="F19" s="85"/>
      <c r="G19" s="6">
        <f>(D19*F19)/VLOOKUP(E19,'[1]SC-1 Sheet'!$M$6:$O$8,3)</f>
        <v>0</v>
      </c>
      <c r="H19" s="86"/>
      <c r="I19" s="1">
        <f t="shared" si="0"/>
        <v>0</v>
      </c>
      <c r="J19" s="86"/>
      <c r="K19" s="1">
        <f>(D19*J19)/VLOOKUP(E19,'[1]SC-1 Sheet'!$M$6:$O$8,3)</f>
        <v>0</v>
      </c>
      <c r="L19" s="86"/>
      <c r="M19" s="47">
        <f>(D19*L19)/VLOOKUP(E19,'[1]SC-1 Sheet'!$M$6:$O$8,3)</f>
        <v>0</v>
      </c>
    </row>
    <row r="20" spans="2:13" ht="21" customHeight="1" x14ac:dyDescent="0.45">
      <c r="B20" s="83"/>
      <c r="C20" s="84"/>
      <c r="D20" s="85"/>
      <c r="E20" s="127" t="s">
        <v>30</v>
      </c>
      <c r="F20" s="85"/>
      <c r="G20" s="6">
        <f>(D20*F20)/VLOOKUP(E20,'[1]SC-1 Sheet'!$M$6:$O$8,3)</f>
        <v>0</v>
      </c>
      <c r="H20" s="86"/>
      <c r="I20" s="1">
        <f t="shared" si="0"/>
        <v>0</v>
      </c>
      <c r="J20" s="86"/>
      <c r="K20" s="1">
        <f>(D20*J20)/VLOOKUP(E20,'[1]SC-1 Sheet'!$M$6:$O$8,3)</f>
        <v>0</v>
      </c>
      <c r="L20" s="86"/>
      <c r="M20" s="47">
        <f>(D20*L20)/VLOOKUP(E20,'[1]SC-1 Sheet'!$M$6:$O$8,3)</f>
        <v>0</v>
      </c>
    </row>
    <row r="21" spans="2:13" ht="21" customHeight="1" x14ac:dyDescent="0.45">
      <c r="B21" s="83"/>
      <c r="C21" s="84"/>
      <c r="D21" s="85"/>
      <c r="E21" s="127" t="s">
        <v>30</v>
      </c>
      <c r="F21" s="85"/>
      <c r="G21" s="6">
        <f>(D21*F21)/VLOOKUP(E21,'[1]SC-1 Sheet'!$M$6:$O$8,3)</f>
        <v>0</v>
      </c>
      <c r="H21" s="86"/>
      <c r="I21" s="1">
        <f t="shared" si="0"/>
        <v>0</v>
      </c>
      <c r="J21" s="86"/>
      <c r="K21" s="1">
        <f>(D21*J21)/VLOOKUP(E21,'[1]SC-1 Sheet'!$M$6:$O$8,3)</f>
        <v>0</v>
      </c>
      <c r="L21" s="86"/>
      <c r="M21" s="47">
        <f>(D21*L21)/VLOOKUP(E21,'[1]SC-1 Sheet'!$M$6:$O$8,3)</f>
        <v>0</v>
      </c>
    </row>
    <row r="22" spans="2:13" ht="21" customHeight="1" x14ac:dyDescent="0.45">
      <c r="B22" s="83"/>
      <c r="C22" s="84"/>
      <c r="D22" s="85"/>
      <c r="E22" s="127" t="s">
        <v>30</v>
      </c>
      <c r="F22" s="85"/>
      <c r="G22" s="6">
        <f>(D22*F22)/VLOOKUP(E22,'[1]SC-1 Sheet'!$M$6:$O$8,3)</f>
        <v>0</v>
      </c>
      <c r="H22" s="86"/>
      <c r="I22" s="1">
        <f t="shared" si="0"/>
        <v>0</v>
      </c>
      <c r="J22" s="86"/>
      <c r="K22" s="1">
        <f>(D22*J22)/VLOOKUP(E22,'[1]SC-1 Sheet'!$M$6:$O$8,3)</f>
        <v>0</v>
      </c>
      <c r="L22" s="86"/>
      <c r="M22" s="47">
        <f>(D22*L22)/VLOOKUP(E22,'[1]SC-1 Sheet'!$M$6:$O$8,3)</f>
        <v>0</v>
      </c>
    </row>
    <row r="23" spans="2:13" ht="21" customHeight="1" x14ac:dyDescent="0.45">
      <c r="B23" s="83"/>
      <c r="C23" s="84"/>
      <c r="D23" s="85"/>
      <c r="E23" s="127" t="s">
        <v>30</v>
      </c>
      <c r="F23" s="85"/>
      <c r="G23" s="6">
        <f>(D23*F23)/VLOOKUP(E23,'[1]SC-1 Sheet'!$M$6:$O$8,3)</f>
        <v>0</v>
      </c>
      <c r="H23" s="86"/>
      <c r="I23" s="1">
        <f t="shared" si="0"/>
        <v>0</v>
      </c>
      <c r="J23" s="86"/>
      <c r="K23" s="1">
        <f>(D23*J23)/VLOOKUP(E23,'[1]SC-1 Sheet'!$M$6:$O$8,3)</f>
        <v>0</v>
      </c>
      <c r="L23" s="86"/>
      <c r="M23" s="47">
        <f>(D23*L23)/VLOOKUP(E23,'[1]SC-1 Sheet'!$M$6:$O$8,3)</f>
        <v>0</v>
      </c>
    </row>
    <row r="24" spans="2:13" ht="21" customHeight="1" x14ac:dyDescent="0.45">
      <c r="B24" s="83"/>
      <c r="C24" s="84"/>
      <c r="D24" s="85"/>
      <c r="E24" s="127" t="s">
        <v>30</v>
      </c>
      <c r="F24" s="85"/>
      <c r="G24" s="6">
        <f>(D24*F24)/VLOOKUP(E24,'[1]SC-1 Sheet'!$M$6:$O$8,3)</f>
        <v>0</v>
      </c>
      <c r="H24" s="86"/>
      <c r="I24" s="1">
        <f t="shared" si="0"/>
        <v>0</v>
      </c>
      <c r="J24" s="86"/>
      <c r="K24" s="1">
        <f>(D24*J24)/VLOOKUP(E24,'[1]SC-1 Sheet'!$M$6:$O$8,3)</f>
        <v>0</v>
      </c>
      <c r="L24" s="86"/>
      <c r="M24" s="47">
        <f>(D24*L24)/VLOOKUP(E24,'[1]SC-1 Sheet'!$M$6:$O$8,3)</f>
        <v>0</v>
      </c>
    </row>
    <row r="25" spans="2:13" ht="21" customHeight="1" x14ac:dyDescent="0.45">
      <c r="B25" s="83"/>
      <c r="C25" s="84"/>
      <c r="D25" s="85"/>
      <c r="E25" s="127" t="s">
        <v>30</v>
      </c>
      <c r="F25" s="85"/>
      <c r="G25" s="6">
        <f>(D25*F25)/VLOOKUP(E25,'[1]SC-1 Sheet'!$M$6:$O$8,3)</f>
        <v>0</v>
      </c>
      <c r="H25" s="86"/>
      <c r="I25" s="1">
        <f t="shared" si="0"/>
        <v>0</v>
      </c>
      <c r="J25" s="86"/>
      <c r="K25" s="1">
        <f>(D25*J25)/VLOOKUP(E25,'[1]SC-1 Sheet'!$M$6:$O$8,3)</f>
        <v>0</v>
      </c>
      <c r="L25" s="86"/>
      <c r="M25" s="47">
        <f>(D25*L25)/VLOOKUP(E25,'[1]SC-1 Sheet'!$M$6:$O$8,3)</f>
        <v>0</v>
      </c>
    </row>
    <row r="26" spans="2:13" ht="21" customHeight="1" x14ac:dyDescent="0.45">
      <c r="B26" s="83"/>
      <c r="C26" s="84"/>
      <c r="D26" s="85"/>
      <c r="E26" s="127" t="s">
        <v>30</v>
      </c>
      <c r="F26" s="85"/>
      <c r="G26" s="6">
        <f>(D26*F26)/VLOOKUP(E26,'[1]SC-1 Sheet'!$M$6:$O$8,3)</f>
        <v>0</v>
      </c>
      <c r="H26" s="86"/>
      <c r="I26" s="1">
        <f t="shared" si="0"/>
        <v>0</v>
      </c>
      <c r="J26" s="86"/>
      <c r="K26" s="1">
        <f>(D26*J26)/VLOOKUP(E26,'[1]SC-1 Sheet'!$M$6:$O$8,3)</f>
        <v>0</v>
      </c>
      <c r="L26" s="86"/>
      <c r="M26" s="47">
        <f>(D26*L26)/VLOOKUP(E26,'[1]SC-1 Sheet'!$M$6:$O$8,3)</f>
        <v>0</v>
      </c>
    </row>
    <row r="27" spans="2:13" ht="21" customHeight="1" x14ac:dyDescent="0.45">
      <c r="B27" s="83"/>
      <c r="C27" s="84"/>
      <c r="D27" s="85"/>
      <c r="E27" s="127" t="s">
        <v>30</v>
      </c>
      <c r="F27" s="85"/>
      <c r="G27" s="6">
        <f>(D27*F27)/VLOOKUP(E27,'[1]SC-1 Sheet'!$M$6:$O$8,3)</f>
        <v>0</v>
      </c>
      <c r="H27" s="86"/>
      <c r="I27" s="1">
        <f t="shared" si="0"/>
        <v>0</v>
      </c>
      <c r="J27" s="86"/>
      <c r="K27" s="1">
        <f>(D27*J27)/VLOOKUP(E27,'[1]SC-1 Sheet'!$M$6:$O$8,3)</f>
        <v>0</v>
      </c>
      <c r="L27" s="86"/>
      <c r="M27" s="47">
        <f>(D27*L27)/VLOOKUP(E27,'[1]SC-1 Sheet'!$M$6:$O$8,3)</f>
        <v>0</v>
      </c>
    </row>
    <row r="28" spans="2:13" ht="21" customHeight="1" x14ac:dyDescent="0.45">
      <c r="B28" s="83"/>
      <c r="C28" s="84"/>
      <c r="D28" s="85"/>
      <c r="E28" s="127" t="s">
        <v>30</v>
      </c>
      <c r="F28" s="85"/>
      <c r="G28" s="6">
        <f>(D28*F28)/VLOOKUP(E28,'[1]SC-1 Sheet'!$M$6:$O$8,3)</f>
        <v>0</v>
      </c>
      <c r="H28" s="86"/>
      <c r="I28" s="1">
        <f t="shared" si="0"/>
        <v>0</v>
      </c>
      <c r="J28" s="86"/>
      <c r="K28" s="1">
        <f>(D28*J28)/VLOOKUP(E28,'[1]SC-1 Sheet'!$M$6:$O$8,3)</f>
        <v>0</v>
      </c>
      <c r="L28" s="86"/>
      <c r="M28" s="47">
        <f>(D28*L28)/VLOOKUP(E28,'[1]SC-1 Sheet'!$M$6:$O$8,3)</f>
        <v>0</v>
      </c>
    </row>
    <row r="29" spans="2:13" ht="21" customHeight="1" x14ac:dyDescent="0.45">
      <c r="B29" s="83"/>
      <c r="C29" s="84"/>
      <c r="D29" s="85"/>
      <c r="E29" s="127" t="s">
        <v>30</v>
      </c>
      <c r="F29" s="85"/>
      <c r="G29" s="6">
        <f>(D29*F29)/VLOOKUP(E29,'[1]SC-1 Sheet'!$M$6:$O$8,3)</f>
        <v>0</v>
      </c>
      <c r="H29" s="86"/>
      <c r="I29" s="1">
        <f t="shared" si="0"/>
        <v>0</v>
      </c>
      <c r="J29" s="86"/>
      <c r="K29" s="1">
        <f>(D29*J29)/VLOOKUP(E29,'[1]SC-1 Sheet'!$M$6:$O$8,3)</f>
        <v>0</v>
      </c>
      <c r="L29" s="86"/>
      <c r="M29" s="47">
        <f>(D29*L29)/VLOOKUP(E29,'[1]SC-1 Sheet'!$M$6:$O$8,3)</f>
        <v>0</v>
      </c>
    </row>
    <row r="30" spans="2:13" ht="21" customHeight="1" x14ac:dyDescent="0.45">
      <c r="B30" s="83"/>
      <c r="C30" s="84"/>
      <c r="D30" s="85"/>
      <c r="E30" s="127" t="s">
        <v>30</v>
      </c>
      <c r="F30" s="85"/>
      <c r="G30" s="6">
        <f>(D30*F30)/VLOOKUP(E30,'[1]SC-1 Sheet'!$M$6:$O$8,3)</f>
        <v>0</v>
      </c>
      <c r="H30" s="86"/>
      <c r="I30" s="1">
        <f t="shared" si="0"/>
        <v>0</v>
      </c>
      <c r="J30" s="86"/>
      <c r="K30" s="1">
        <f>(D30*J30)/VLOOKUP(E30,'[1]SC-1 Sheet'!$M$6:$O$8,3)</f>
        <v>0</v>
      </c>
      <c r="L30" s="86"/>
      <c r="M30" s="47">
        <f>(D30*L30)/VLOOKUP(E30,'[1]SC-1 Sheet'!$M$6:$O$8,3)</f>
        <v>0</v>
      </c>
    </row>
    <row r="31" spans="2:13" ht="21" customHeight="1" x14ac:dyDescent="0.45">
      <c r="B31" s="83"/>
      <c r="C31" s="84"/>
      <c r="D31" s="85"/>
      <c r="E31" s="127" t="s">
        <v>30</v>
      </c>
      <c r="F31" s="85"/>
      <c r="G31" s="6">
        <f>(D31*F31)/VLOOKUP(E31,'[1]SC-1 Sheet'!$M$6:$O$8,3)</f>
        <v>0</v>
      </c>
      <c r="H31" s="86"/>
      <c r="I31" s="1">
        <f t="shared" si="0"/>
        <v>0</v>
      </c>
      <c r="J31" s="86"/>
      <c r="K31" s="1">
        <f>(D31*J31)/VLOOKUP(E31,'[1]SC-1 Sheet'!$M$6:$O$8,3)</f>
        <v>0</v>
      </c>
      <c r="L31" s="86"/>
      <c r="M31" s="47">
        <f>(D31*L31)/VLOOKUP(E31,'[1]SC-1 Sheet'!$M$6:$O$8,3)</f>
        <v>0</v>
      </c>
    </row>
    <row r="32" spans="2:13" ht="21" customHeight="1" x14ac:dyDescent="0.45">
      <c r="B32" s="83"/>
      <c r="C32" s="84"/>
      <c r="D32" s="85"/>
      <c r="E32" s="127" t="s">
        <v>30</v>
      </c>
      <c r="F32" s="85"/>
      <c r="G32" s="6">
        <f>(D32*F32)/VLOOKUP(E32,'[1]SC-1 Sheet'!$M$6:$O$8,3)</f>
        <v>0</v>
      </c>
      <c r="H32" s="86"/>
      <c r="I32" s="1">
        <f t="shared" si="0"/>
        <v>0</v>
      </c>
      <c r="J32" s="86"/>
      <c r="K32" s="1">
        <f>(D32*J32)/VLOOKUP(E32,'[1]SC-1 Sheet'!$M$6:$O$8,3)</f>
        <v>0</v>
      </c>
      <c r="L32" s="86"/>
      <c r="M32" s="47">
        <f>(D32*L32)/VLOOKUP(E32,'[1]SC-1 Sheet'!$M$6:$O$8,3)</f>
        <v>0</v>
      </c>
    </row>
    <row r="33" spans="2:13" ht="21" customHeight="1" x14ac:dyDescent="0.45">
      <c r="B33" s="83"/>
      <c r="C33" s="84"/>
      <c r="D33" s="85"/>
      <c r="E33" s="127" t="s">
        <v>30</v>
      </c>
      <c r="F33" s="85"/>
      <c r="G33" s="6">
        <f>(D33*F33)/VLOOKUP(E33,'[1]SC-1 Sheet'!$M$6:$O$8,3)</f>
        <v>0</v>
      </c>
      <c r="H33" s="86"/>
      <c r="I33" s="1">
        <f t="shared" si="0"/>
        <v>0</v>
      </c>
      <c r="J33" s="86"/>
      <c r="K33" s="1">
        <f>(D33*J33)/VLOOKUP(E33,'[1]SC-1 Sheet'!$M$6:$O$8,3)</f>
        <v>0</v>
      </c>
      <c r="L33" s="86"/>
      <c r="M33" s="47">
        <f>(D33*L33)/VLOOKUP(E33,'[1]SC-1 Sheet'!$M$6:$O$8,3)</f>
        <v>0</v>
      </c>
    </row>
    <row r="34" spans="2:13" ht="21" customHeight="1" x14ac:dyDescent="0.45">
      <c r="B34" s="83"/>
      <c r="C34" s="84"/>
      <c r="D34" s="85"/>
      <c r="E34" s="127" t="s">
        <v>30</v>
      </c>
      <c r="F34" s="85"/>
      <c r="G34" s="6">
        <f>(D34*F34)/VLOOKUP(E34,'[1]SC-1 Sheet'!$M$6:$O$8,3)</f>
        <v>0</v>
      </c>
      <c r="H34" s="86"/>
      <c r="I34" s="1">
        <f t="shared" si="0"/>
        <v>0</v>
      </c>
      <c r="J34" s="86"/>
      <c r="K34" s="1">
        <f>(D34*J34)/VLOOKUP(E34,'[1]SC-1 Sheet'!$M$6:$O$8,3)</f>
        <v>0</v>
      </c>
      <c r="L34" s="86"/>
      <c r="M34" s="47">
        <f>(D34*L34)/VLOOKUP(E34,'[1]SC-1 Sheet'!$M$6:$O$8,3)</f>
        <v>0</v>
      </c>
    </row>
    <row r="35" spans="2:13" ht="21" customHeight="1" x14ac:dyDescent="0.45">
      <c r="B35" s="83"/>
      <c r="C35" s="84"/>
      <c r="D35" s="85"/>
      <c r="E35" s="127" t="s">
        <v>30</v>
      </c>
      <c r="F35" s="85"/>
      <c r="G35" s="6">
        <f>(D35*F35)/VLOOKUP(E35,'[1]SC-1 Sheet'!$M$6:$O$8,3)</f>
        <v>0</v>
      </c>
      <c r="H35" s="86"/>
      <c r="I35" s="1">
        <f t="shared" si="0"/>
        <v>0</v>
      </c>
      <c r="J35" s="86"/>
      <c r="K35" s="1">
        <f>(D35*J35)/VLOOKUP(E35,'[1]SC-1 Sheet'!$M$6:$O$8,3)</f>
        <v>0</v>
      </c>
      <c r="L35" s="86"/>
      <c r="M35" s="47">
        <f>(D35*L35)/VLOOKUP(E35,'[1]SC-1 Sheet'!$M$6:$O$8,3)</f>
        <v>0</v>
      </c>
    </row>
    <row r="36" spans="2:13" ht="21" customHeight="1" x14ac:dyDescent="0.45">
      <c r="B36" s="83"/>
      <c r="C36" s="84"/>
      <c r="D36" s="85"/>
      <c r="E36" s="127" t="s">
        <v>30</v>
      </c>
      <c r="F36" s="85"/>
      <c r="G36" s="6">
        <f>(D36*F36)/VLOOKUP(E36,'[1]SC-1 Sheet'!$M$6:$O$8,3)</f>
        <v>0</v>
      </c>
      <c r="H36" s="86"/>
      <c r="I36" s="1">
        <f t="shared" si="0"/>
        <v>0</v>
      </c>
      <c r="J36" s="86"/>
      <c r="K36" s="1">
        <f>(D36*J36)/VLOOKUP(E36,'[1]SC-1 Sheet'!$M$6:$O$8,3)</f>
        <v>0</v>
      </c>
      <c r="L36" s="86"/>
      <c r="M36" s="47">
        <f>(D36*L36)/VLOOKUP(E36,'[1]SC-1 Sheet'!$M$6:$O$8,3)</f>
        <v>0</v>
      </c>
    </row>
    <row r="37" spans="2:13" ht="21" customHeight="1" x14ac:dyDescent="0.45">
      <c r="B37" s="83"/>
      <c r="C37" s="84"/>
      <c r="D37" s="85"/>
      <c r="E37" s="127" t="s">
        <v>30</v>
      </c>
      <c r="F37" s="85"/>
      <c r="G37" s="6">
        <f>(D37*F37)/VLOOKUP(E37,'[1]SC-1 Sheet'!$M$6:$O$8,3)</f>
        <v>0</v>
      </c>
      <c r="H37" s="86"/>
      <c r="I37" s="1">
        <f t="shared" si="0"/>
        <v>0</v>
      </c>
      <c r="J37" s="86"/>
      <c r="K37" s="1">
        <f>(D37*J37)/VLOOKUP(E37,'[1]SC-1 Sheet'!$M$6:$O$8,3)</f>
        <v>0</v>
      </c>
      <c r="L37" s="86"/>
      <c r="M37" s="47">
        <f>(D37*L37)/VLOOKUP(E37,'[1]SC-1 Sheet'!$M$6:$O$8,3)</f>
        <v>0</v>
      </c>
    </row>
    <row r="38" spans="2:13" ht="21" customHeight="1" x14ac:dyDescent="0.45">
      <c r="B38" s="83"/>
      <c r="C38" s="84"/>
      <c r="D38" s="85"/>
      <c r="E38" s="127" t="s">
        <v>30</v>
      </c>
      <c r="F38" s="85"/>
      <c r="G38" s="6">
        <f>(D38*F38)/VLOOKUP(E38,'[1]SC-1 Sheet'!$M$6:$O$8,3)</f>
        <v>0</v>
      </c>
      <c r="H38" s="86"/>
      <c r="I38" s="1">
        <f t="shared" si="0"/>
        <v>0</v>
      </c>
      <c r="J38" s="86"/>
      <c r="K38" s="1">
        <f>(D38*J38)/VLOOKUP(E38,'[1]SC-1 Sheet'!$M$6:$O$8,3)</f>
        <v>0</v>
      </c>
      <c r="L38" s="86"/>
      <c r="M38" s="47">
        <f>(D38*L38)/VLOOKUP(E38,'[1]SC-1 Sheet'!$M$6:$O$8,3)</f>
        <v>0</v>
      </c>
    </row>
    <row r="39" spans="2:13" ht="21" customHeight="1" thickBot="1" x14ac:dyDescent="0.5">
      <c r="B39" s="87"/>
      <c r="C39" s="88"/>
      <c r="D39" s="89"/>
      <c r="E39" s="128" t="s">
        <v>30</v>
      </c>
      <c r="F39" s="89"/>
      <c r="G39" s="129">
        <f>(D39*F39)/VLOOKUP(E39,'[1]SC-1 Sheet'!$M$6:$O$8,3)</f>
        <v>0</v>
      </c>
      <c r="H39" s="90"/>
      <c r="I39" s="91">
        <f t="shared" si="0"/>
        <v>0</v>
      </c>
      <c r="J39" s="90"/>
      <c r="K39" s="91">
        <f>(D39*J39)/VLOOKUP(E39,'[1]SC-1 Sheet'!$M$6:$O$8,3)</f>
        <v>0</v>
      </c>
      <c r="L39" s="90"/>
      <c r="M39" s="91">
        <f>(D39*L39)/VLOOKUP(E39,'[1]SC-1 Sheet'!$M$6:$O$8,3)</f>
        <v>0</v>
      </c>
    </row>
    <row r="40" spans="2:13" ht="30" customHeight="1" thickTop="1" thickBot="1" x14ac:dyDescent="0.55000000000000004">
      <c r="B40" s="92"/>
      <c r="C40" s="51" t="s">
        <v>66</v>
      </c>
      <c r="D40" s="93"/>
      <c r="E40" s="93"/>
      <c r="F40" s="12"/>
      <c r="G40" s="93"/>
      <c r="H40" s="94" t="s">
        <v>67</v>
      </c>
      <c r="I40" s="95">
        <f>SUM(I16:I39)</f>
        <v>0</v>
      </c>
      <c r="J40" s="94" t="s">
        <v>68</v>
      </c>
      <c r="K40" s="95">
        <f>SUM(K16:K39)</f>
        <v>0</v>
      </c>
      <c r="L40" s="94" t="s">
        <v>69</v>
      </c>
      <c r="M40" s="95">
        <f>SUM(M16:M39)</f>
        <v>0</v>
      </c>
    </row>
    <row r="41" spans="2:13" ht="15.4" thickTop="1" x14ac:dyDescent="0.4"/>
  </sheetData>
  <sheetProtection formatCells="0" formatColumns="0" formatRows="0"/>
  <dataValidations count="5">
    <dataValidation allowBlank="1" showInputMessage="1" showErrorMessage="1" prompt="Fully Loaded Hourly Rates _x000a_To include ALL taxes (FICA, FUI, SUI, Workmen's Comp)_x000a_and benefits" sqref="H16" xr:uid="{00000000-0002-0000-0200-000000000000}"/>
    <dataValidation type="list" allowBlank="1" showInputMessage="1" showErrorMessage="1" sqref="E16:E39" xr:uid="{00000000-0002-0000-0200-000001000000}">
      <formula1>"E,C,M"</formula1>
    </dataValidation>
    <dataValidation allowBlank="1" showInputMessage="1" showErrorMessage="1" prompt="Calculation:_x000a_   - A Quantity of 40,_x000a_   - A Unit of C (for 100)_x000a_   - And a labor hours per unit of 10_x000a_= (40 * 10)/100 = 4" sqref="G16" xr:uid="{00000000-0002-0000-0200-000002000000}"/>
    <dataValidation allowBlank="1" showInputMessage="1" showErrorMessage="1" prompt="Calculation:_x000a_   - A Quantity of 40,_x000a_   - A Unit of C (for 100)_x000a_   - And a Material Cost of $45_x000a_= (40 * 45)/100 = $18" sqref="K16" xr:uid="{00000000-0002-0000-0200-000003000000}"/>
    <dataValidation allowBlank="1" showInputMessage="1" showErrorMessage="1" prompt="Calculation:_x000a_   - A Quantity of 40,_x000a_   - A Unit of C (for 100)_x000a_   - And an Equipment Cost of $5_x000a_= (40 * 5)/100 = $2" sqref="M16" xr:uid="{00000000-0002-0000-0200-000004000000}"/>
  </dataValidations>
  <printOptions horizontalCentered="1" verticalCentered="1"/>
  <pageMargins left="0.25" right="0.25" top="0.75" bottom="0.25" header="0" footer="0"/>
  <pageSetup scale="60" orientation="landscape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N41"/>
  <sheetViews>
    <sheetView zoomScale="50" workbookViewId="0">
      <selection activeCell="S4" sqref="S4"/>
    </sheetView>
  </sheetViews>
  <sheetFormatPr defaultRowHeight="15" x14ac:dyDescent="0.4"/>
  <cols>
    <col min="1" max="1" width="1.6640625" customWidth="1"/>
    <col min="2" max="2" width="5.6640625" customWidth="1"/>
    <col min="3" max="3" width="37.6640625" customWidth="1"/>
    <col min="4" max="4" width="14.6640625" customWidth="1"/>
    <col min="5" max="5" width="7.6640625" customWidth="1"/>
    <col min="6" max="13" width="14.6640625" customWidth="1"/>
    <col min="14" max="14" width="1.6640625" customWidth="1"/>
  </cols>
  <sheetData>
    <row r="1" spans="2:14" ht="30" x14ac:dyDescent="0.4">
      <c r="B1" s="22" t="s">
        <v>62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2:14" ht="22.5" x14ac:dyDescent="0.6">
      <c r="B2" s="70" t="s">
        <v>63</v>
      </c>
      <c r="C2" s="71"/>
      <c r="D2" s="72"/>
      <c r="E2" s="71"/>
      <c r="F2" s="71"/>
      <c r="G2" s="71"/>
      <c r="H2" s="71"/>
      <c r="I2" s="71"/>
      <c r="J2" s="71"/>
      <c r="K2" s="71"/>
      <c r="L2" s="71"/>
      <c r="M2" s="71"/>
    </row>
    <row r="3" spans="2:14" ht="17.25" x14ac:dyDescent="0.4">
      <c r="B3" s="73"/>
    </row>
    <row r="4" spans="2:14" ht="22.5" x14ac:dyDescent="0.6">
      <c r="B4" s="5"/>
      <c r="C4" s="68" t="s">
        <v>1</v>
      </c>
      <c r="D4" s="98">
        <f>+'SS-1 Sheet'!D4</f>
        <v>0</v>
      </c>
      <c r="E4" s="5"/>
      <c r="F4" s="5"/>
      <c r="H4" s="68" t="s">
        <v>64</v>
      </c>
      <c r="I4" s="98">
        <f>+'SS-1 Sheet'!I6</f>
        <v>0</v>
      </c>
      <c r="J4" s="5"/>
      <c r="K4" s="5"/>
      <c r="L4" s="5"/>
      <c r="M4" s="5"/>
      <c r="N4" s="5"/>
    </row>
    <row r="5" spans="2:14" ht="22.5" x14ac:dyDescent="0.6">
      <c r="B5" s="5"/>
      <c r="C5" s="68" t="s">
        <v>2</v>
      </c>
      <c r="D5" s="98">
        <f>+'SS-1 Sheet'!D5</f>
        <v>0</v>
      </c>
      <c r="E5" s="5"/>
      <c r="F5" s="74"/>
      <c r="G5" s="74"/>
      <c r="H5" s="5"/>
      <c r="I5" s="5"/>
      <c r="J5" s="5"/>
      <c r="K5" s="5"/>
      <c r="L5" s="5"/>
      <c r="M5" s="5"/>
      <c r="N5" s="5"/>
    </row>
    <row r="6" spans="2:14" ht="22.5" x14ac:dyDescent="0.6">
      <c r="B6" s="5"/>
      <c r="C6" s="68" t="s">
        <v>3</v>
      </c>
      <c r="D6" s="98">
        <f>+'SS-1 Sheet'!D6</f>
        <v>0</v>
      </c>
      <c r="E6" s="5"/>
      <c r="F6" s="74"/>
      <c r="G6" s="2"/>
      <c r="H6" s="5"/>
      <c r="I6" s="5"/>
      <c r="J6" s="5"/>
      <c r="K6" s="5"/>
      <c r="L6" s="5"/>
      <c r="M6" s="5"/>
      <c r="N6" s="5"/>
    </row>
    <row r="7" spans="2:14" ht="22.5" x14ac:dyDescent="0.6">
      <c r="B7" s="5"/>
      <c r="C7" s="68"/>
      <c r="D7" s="98"/>
      <c r="E7" s="5"/>
      <c r="F7" s="74"/>
      <c r="G7" s="2"/>
      <c r="H7" s="5"/>
      <c r="I7" s="5"/>
      <c r="J7" s="5"/>
      <c r="K7" s="5"/>
      <c r="L7" s="5"/>
      <c r="M7" s="5"/>
      <c r="N7" s="5"/>
    </row>
    <row r="8" spans="2:14" ht="22.5" x14ac:dyDescent="0.6">
      <c r="B8" s="5"/>
      <c r="C8" s="68" t="s">
        <v>4</v>
      </c>
      <c r="D8" s="98">
        <f>+'SS-1 Sheet'!D8</f>
        <v>0</v>
      </c>
      <c r="E8" s="5"/>
      <c r="F8" s="74"/>
      <c r="G8" s="5"/>
      <c r="H8" s="5"/>
      <c r="I8" s="5"/>
      <c r="J8" s="5"/>
      <c r="K8" s="5"/>
      <c r="L8" s="5"/>
      <c r="M8" s="5"/>
      <c r="N8" s="5"/>
    </row>
    <row r="9" spans="2:14" ht="22.5" thickBot="1" x14ac:dyDescent="0.6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2:14" ht="30" customHeight="1" thickTop="1" thickBot="1" x14ac:dyDescent="0.65">
      <c r="B10" s="35" t="s">
        <v>65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7"/>
    </row>
    <row r="11" spans="2:14" ht="30" customHeight="1" thickTop="1" thickBot="1" x14ac:dyDescent="0.65">
      <c r="B11" s="75" t="s">
        <v>6</v>
      </c>
      <c r="C11" s="10"/>
      <c r="D11" s="10"/>
      <c r="E11" s="76"/>
      <c r="F11" s="70" t="s">
        <v>7</v>
      </c>
      <c r="G11" s="10"/>
      <c r="H11" s="10"/>
      <c r="I11" s="76"/>
      <c r="J11" s="70" t="s">
        <v>8</v>
      </c>
      <c r="K11" s="77"/>
      <c r="L11" s="70" t="s">
        <v>9</v>
      </c>
      <c r="M11" s="78"/>
    </row>
    <row r="12" spans="2:14" ht="21" customHeight="1" thickTop="1" x14ac:dyDescent="0.5">
      <c r="B12" s="79"/>
      <c r="C12" s="80"/>
      <c r="D12" s="80"/>
      <c r="E12" s="81"/>
      <c r="F12" s="80" t="s">
        <v>7</v>
      </c>
      <c r="G12" s="80" t="s">
        <v>10</v>
      </c>
      <c r="H12" s="80" t="s">
        <v>11</v>
      </c>
      <c r="I12" s="81" t="s">
        <v>10</v>
      </c>
      <c r="J12" s="80" t="s">
        <v>12</v>
      </c>
      <c r="K12" s="81" t="s">
        <v>10</v>
      </c>
      <c r="L12" s="80" t="s">
        <v>13</v>
      </c>
      <c r="M12" s="82" t="s">
        <v>10</v>
      </c>
    </row>
    <row r="13" spans="2:14" ht="21" customHeight="1" x14ac:dyDescent="0.5">
      <c r="B13" s="40" t="s">
        <v>14</v>
      </c>
      <c r="C13" s="16"/>
      <c r="D13" s="16"/>
      <c r="E13" s="23" t="s">
        <v>15</v>
      </c>
      <c r="F13" s="16" t="s">
        <v>16</v>
      </c>
      <c r="G13" s="16" t="s">
        <v>7</v>
      </c>
      <c r="H13" s="16" t="s">
        <v>17</v>
      </c>
      <c r="I13" s="23" t="s">
        <v>18</v>
      </c>
      <c r="J13" s="16" t="s">
        <v>19</v>
      </c>
      <c r="K13" s="23" t="s">
        <v>12</v>
      </c>
      <c r="L13" s="16" t="s">
        <v>19</v>
      </c>
      <c r="M13" s="41" t="s">
        <v>13</v>
      </c>
    </row>
    <row r="14" spans="2:14" ht="21" customHeight="1" thickBot="1" x14ac:dyDescent="0.55000000000000004">
      <c r="B14" s="42" t="s">
        <v>20</v>
      </c>
      <c r="C14" s="17" t="s">
        <v>21</v>
      </c>
      <c r="D14" s="17" t="s">
        <v>22</v>
      </c>
      <c r="E14" s="20" t="s">
        <v>23</v>
      </c>
      <c r="F14" s="17" t="s">
        <v>24</v>
      </c>
      <c r="G14" s="17" t="s">
        <v>16</v>
      </c>
      <c r="H14" s="17" t="s">
        <v>25</v>
      </c>
      <c r="I14" s="20" t="s">
        <v>19</v>
      </c>
      <c r="J14" s="17" t="s">
        <v>24</v>
      </c>
      <c r="K14" s="20" t="s">
        <v>19</v>
      </c>
      <c r="L14" s="17" t="s">
        <v>24</v>
      </c>
      <c r="M14" s="43" t="s">
        <v>19</v>
      </c>
    </row>
    <row r="15" spans="2:14" ht="21" customHeight="1" thickTop="1" x14ac:dyDescent="0.4">
      <c r="B15" s="44" t="s">
        <v>26</v>
      </c>
      <c r="C15" s="7" t="s">
        <v>27</v>
      </c>
      <c r="D15" s="7" t="s">
        <v>28</v>
      </c>
      <c r="E15" s="8" t="s">
        <v>29</v>
      </c>
      <c r="F15" s="7" t="s">
        <v>30</v>
      </c>
      <c r="G15" s="7" t="s">
        <v>31</v>
      </c>
      <c r="H15" s="7" t="s">
        <v>32</v>
      </c>
      <c r="I15" s="8" t="s">
        <v>33</v>
      </c>
      <c r="J15" s="7" t="s">
        <v>34</v>
      </c>
      <c r="K15" s="8" t="s">
        <v>35</v>
      </c>
      <c r="L15" s="7" t="s">
        <v>36</v>
      </c>
      <c r="M15" s="45" t="s">
        <v>37</v>
      </c>
    </row>
    <row r="16" spans="2:14" ht="21" customHeight="1" x14ac:dyDescent="0.45">
      <c r="B16" s="83"/>
      <c r="C16" s="84"/>
      <c r="D16" s="85"/>
      <c r="E16" s="127" t="s">
        <v>30</v>
      </c>
      <c r="F16" s="85"/>
      <c r="G16" s="6">
        <f>(D16*F16)/VLOOKUP(E16,'[1]SC-1 Sheet'!$M$6:$O$8,3)</f>
        <v>0</v>
      </c>
      <c r="H16" s="86"/>
      <c r="I16" s="1">
        <f t="shared" ref="I16:I39" si="0">G16*H16</f>
        <v>0</v>
      </c>
      <c r="J16" s="86"/>
      <c r="K16" s="1">
        <f>(D16*J16)/VLOOKUP(E16,'[1]SC-1 Sheet'!$M$6:$O$8,3)</f>
        <v>0</v>
      </c>
      <c r="L16" s="86"/>
      <c r="M16" s="47">
        <f>(D16*L16)/VLOOKUP(E16,'[1]SC-1 Sheet'!$M$6:$O$8,3)</f>
        <v>0</v>
      </c>
    </row>
    <row r="17" spans="2:13" ht="21" customHeight="1" x14ac:dyDescent="0.45">
      <c r="B17" s="83"/>
      <c r="C17" s="84"/>
      <c r="D17" s="85"/>
      <c r="E17" s="127" t="s">
        <v>30</v>
      </c>
      <c r="F17" s="85"/>
      <c r="G17" s="6">
        <f>(D17*F17)/VLOOKUP(E17,'[1]SC-1 Sheet'!$M$6:$O$8,3)</f>
        <v>0</v>
      </c>
      <c r="H17" s="86"/>
      <c r="I17" s="1">
        <f t="shared" si="0"/>
        <v>0</v>
      </c>
      <c r="J17" s="86"/>
      <c r="K17" s="1">
        <f>(D17*J17)/VLOOKUP(E17,'[1]SC-1 Sheet'!$M$6:$O$8,3)</f>
        <v>0</v>
      </c>
      <c r="L17" s="86"/>
      <c r="M17" s="47">
        <f>(D17*L17)/VLOOKUP(E17,'[1]SC-1 Sheet'!$M$6:$O$8,3)</f>
        <v>0</v>
      </c>
    </row>
    <row r="18" spans="2:13" ht="21" customHeight="1" x14ac:dyDescent="0.45">
      <c r="B18" s="83"/>
      <c r="C18" s="84"/>
      <c r="D18" s="85"/>
      <c r="E18" s="127" t="s">
        <v>30</v>
      </c>
      <c r="F18" s="85"/>
      <c r="G18" s="6">
        <f>(D18*F18)/VLOOKUP(E18,'[1]SC-1 Sheet'!$M$6:$O$8,3)</f>
        <v>0</v>
      </c>
      <c r="H18" s="86"/>
      <c r="I18" s="1">
        <f t="shared" si="0"/>
        <v>0</v>
      </c>
      <c r="J18" s="86"/>
      <c r="K18" s="1">
        <f>(D18*J18)/VLOOKUP(E18,'[1]SC-1 Sheet'!$M$6:$O$8,3)</f>
        <v>0</v>
      </c>
      <c r="L18" s="86"/>
      <c r="M18" s="47">
        <f>(D18*L18)/VLOOKUP(E18,'[1]SC-1 Sheet'!$M$6:$O$8,3)</f>
        <v>0</v>
      </c>
    </row>
    <row r="19" spans="2:13" ht="21" customHeight="1" x14ac:dyDescent="0.45">
      <c r="B19" s="83"/>
      <c r="C19" s="84"/>
      <c r="D19" s="85"/>
      <c r="E19" s="127" t="s">
        <v>30</v>
      </c>
      <c r="F19" s="85"/>
      <c r="G19" s="6">
        <f>(D19*F19)/VLOOKUP(E19,'[1]SC-1 Sheet'!$M$6:$O$8,3)</f>
        <v>0</v>
      </c>
      <c r="H19" s="86"/>
      <c r="I19" s="1">
        <f t="shared" si="0"/>
        <v>0</v>
      </c>
      <c r="J19" s="86"/>
      <c r="K19" s="1">
        <f>(D19*J19)/VLOOKUP(E19,'[1]SC-1 Sheet'!$M$6:$O$8,3)</f>
        <v>0</v>
      </c>
      <c r="L19" s="86"/>
      <c r="M19" s="47">
        <f>(D19*L19)/VLOOKUP(E19,'[1]SC-1 Sheet'!$M$6:$O$8,3)</f>
        <v>0</v>
      </c>
    </row>
    <row r="20" spans="2:13" ht="21" customHeight="1" x14ac:dyDescent="0.45">
      <c r="B20" s="83"/>
      <c r="C20" s="84"/>
      <c r="D20" s="85"/>
      <c r="E20" s="127" t="s">
        <v>30</v>
      </c>
      <c r="F20" s="85"/>
      <c r="G20" s="6">
        <f>(D20*F20)/VLOOKUP(E20,'[1]SC-1 Sheet'!$M$6:$O$8,3)</f>
        <v>0</v>
      </c>
      <c r="H20" s="86"/>
      <c r="I20" s="1">
        <f t="shared" si="0"/>
        <v>0</v>
      </c>
      <c r="J20" s="86"/>
      <c r="K20" s="1">
        <f>(D20*J20)/VLOOKUP(E20,'[1]SC-1 Sheet'!$M$6:$O$8,3)</f>
        <v>0</v>
      </c>
      <c r="L20" s="86"/>
      <c r="M20" s="47">
        <f>(D20*L20)/VLOOKUP(E20,'[1]SC-1 Sheet'!$M$6:$O$8,3)</f>
        <v>0</v>
      </c>
    </row>
    <row r="21" spans="2:13" ht="21" customHeight="1" x14ac:dyDescent="0.45">
      <c r="B21" s="83"/>
      <c r="C21" s="84"/>
      <c r="D21" s="85"/>
      <c r="E21" s="127" t="s">
        <v>30</v>
      </c>
      <c r="F21" s="85"/>
      <c r="G21" s="6">
        <f>(D21*F21)/VLOOKUP(E21,'[1]SC-1 Sheet'!$M$6:$O$8,3)</f>
        <v>0</v>
      </c>
      <c r="H21" s="86"/>
      <c r="I21" s="1">
        <f t="shared" si="0"/>
        <v>0</v>
      </c>
      <c r="J21" s="86"/>
      <c r="K21" s="1">
        <f>(D21*J21)/VLOOKUP(E21,'[1]SC-1 Sheet'!$M$6:$O$8,3)</f>
        <v>0</v>
      </c>
      <c r="L21" s="86"/>
      <c r="M21" s="47">
        <f>(D21*L21)/VLOOKUP(E21,'[1]SC-1 Sheet'!$M$6:$O$8,3)</f>
        <v>0</v>
      </c>
    </row>
    <row r="22" spans="2:13" ht="21" customHeight="1" x14ac:dyDescent="0.45">
      <c r="B22" s="83"/>
      <c r="C22" s="84"/>
      <c r="D22" s="85"/>
      <c r="E22" s="127" t="s">
        <v>30</v>
      </c>
      <c r="F22" s="85"/>
      <c r="G22" s="6">
        <f>(D22*F22)/VLOOKUP(E22,'[1]SC-1 Sheet'!$M$6:$O$8,3)</f>
        <v>0</v>
      </c>
      <c r="H22" s="86"/>
      <c r="I22" s="1">
        <f t="shared" si="0"/>
        <v>0</v>
      </c>
      <c r="J22" s="86"/>
      <c r="K22" s="1">
        <f>(D22*J22)/VLOOKUP(E22,'[1]SC-1 Sheet'!$M$6:$O$8,3)</f>
        <v>0</v>
      </c>
      <c r="L22" s="86"/>
      <c r="M22" s="47">
        <f>(D22*L22)/VLOOKUP(E22,'[1]SC-1 Sheet'!$M$6:$O$8,3)</f>
        <v>0</v>
      </c>
    </row>
    <row r="23" spans="2:13" ht="21" customHeight="1" x14ac:dyDescent="0.45">
      <c r="B23" s="83"/>
      <c r="C23" s="84"/>
      <c r="D23" s="85"/>
      <c r="E23" s="127" t="s">
        <v>30</v>
      </c>
      <c r="F23" s="85"/>
      <c r="G23" s="6">
        <f>(D23*F23)/VLOOKUP(E23,'[1]SC-1 Sheet'!$M$6:$O$8,3)</f>
        <v>0</v>
      </c>
      <c r="H23" s="86"/>
      <c r="I23" s="1">
        <f t="shared" si="0"/>
        <v>0</v>
      </c>
      <c r="J23" s="86"/>
      <c r="K23" s="1">
        <f>(D23*J23)/VLOOKUP(E23,'[1]SC-1 Sheet'!$M$6:$O$8,3)</f>
        <v>0</v>
      </c>
      <c r="L23" s="86"/>
      <c r="M23" s="47">
        <f>(D23*L23)/VLOOKUP(E23,'[1]SC-1 Sheet'!$M$6:$O$8,3)</f>
        <v>0</v>
      </c>
    </row>
    <row r="24" spans="2:13" ht="21" customHeight="1" x14ac:dyDescent="0.45">
      <c r="B24" s="83"/>
      <c r="C24" s="84"/>
      <c r="D24" s="85"/>
      <c r="E24" s="127" t="s">
        <v>30</v>
      </c>
      <c r="F24" s="85"/>
      <c r="G24" s="6">
        <f>(D24*F24)/VLOOKUP(E24,'[1]SC-1 Sheet'!$M$6:$O$8,3)</f>
        <v>0</v>
      </c>
      <c r="H24" s="86"/>
      <c r="I24" s="1">
        <f t="shared" si="0"/>
        <v>0</v>
      </c>
      <c r="J24" s="86"/>
      <c r="K24" s="1">
        <f>(D24*J24)/VLOOKUP(E24,'[1]SC-1 Sheet'!$M$6:$O$8,3)</f>
        <v>0</v>
      </c>
      <c r="L24" s="86"/>
      <c r="M24" s="47">
        <f>(D24*L24)/VLOOKUP(E24,'[1]SC-1 Sheet'!$M$6:$O$8,3)</f>
        <v>0</v>
      </c>
    </row>
    <row r="25" spans="2:13" ht="21" customHeight="1" x14ac:dyDescent="0.45">
      <c r="B25" s="83"/>
      <c r="C25" s="84"/>
      <c r="D25" s="85"/>
      <c r="E25" s="127" t="s">
        <v>30</v>
      </c>
      <c r="F25" s="85"/>
      <c r="G25" s="6">
        <f>(D25*F25)/VLOOKUP(E25,'[1]SC-1 Sheet'!$M$6:$O$8,3)</f>
        <v>0</v>
      </c>
      <c r="H25" s="86"/>
      <c r="I25" s="1">
        <f t="shared" si="0"/>
        <v>0</v>
      </c>
      <c r="J25" s="86"/>
      <c r="K25" s="1">
        <f>(D25*J25)/VLOOKUP(E25,'[1]SC-1 Sheet'!$M$6:$O$8,3)</f>
        <v>0</v>
      </c>
      <c r="L25" s="86"/>
      <c r="M25" s="47">
        <f>(D25*L25)/VLOOKUP(E25,'[1]SC-1 Sheet'!$M$6:$O$8,3)</f>
        <v>0</v>
      </c>
    </row>
    <row r="26" spans="2:13" ht="21" customHeight="1" x14ac:dyDescent="0.45">
      <c r="B26" s="83"/>
      <c r="C26" s="84"/>
      <c r="D26" s="85"/>
      <c r="E26" s="127" t="s">
        <v>30</v>
      </c>
      <c r="F26" s="85"/>
      <c r="G26" s="6">
        <f>(D26*F26)/VLOOKUP(E26,'[1]SC-1 Sheet'!$M$6:$O$8,3)</f>
        <v>0</v>
      </c>
      <c r="H26" s="86"/>
      <c r="I26" s="1">
        <f t="shared" si="0"/>
        <v>0</v>
      </c>
      <c r="J26" s="86"/>
      <c r="K26" s="1">
        <f>(D26*J26)/VLOOKUP(E26,'[1]SC-1 Sheet'!$M$6:$O$8,3)</f>
        <v>0</v>
      </c>
      <c r="L26" s="86"/>
      <c r="M26" s="47">
        <f>(D26*L26)/VLOOKUP(E26,'[1]SC-1 Sheet'!$M$6:$O$8,3)</f>
        <v>0</v>
      </c>
    </row>
    <row r="27" spans="2:13" ht="21" customHeight="1" x14ac:dyDescent="0.45">
      <c r="B27" s="83"/>
      <c r="C27" s="84"/>
      <c r="D27" s="85"/>
      <c r="E27" s="127" t="s">
        <v>30</v>
      </c>
      <c r="F27" s="85"/>
      <c r="G27" s="6">
        <f>(D27*F27)/VLOOKUP(E27,'[1]SC-1 Sheet'!$M$6:$O$8,3)</f>
        <v>0</v>
      </c>
      <c r="H27" s="86"/>
      <c r="I27" s="1">
        <f t="shared" si="0"/>
        <v>0</v>
      </c>
      <c r="J27" s="86"/>
      <c r="K27" s="1">
        <f>(D27*J27)/VLOOKUP(E27,'[1]SC-1 Sheet'!$M$6:$O$8,3)</f>
        <v>0</v>
      </c>
      <c r="L27" s="86"/>
      <c r="M27" s="47">
        <f>(D27*L27)/VLOOKUP(E27,'[1]SC-1 Sheet'!$M$6:$O$8,3)</f>
        <v>0</v>
      </c>
    </row>
    <row r="28" spans="2:13" ht="21" customHeight="1" x14ac:dyDescent="0.45">
      <c r="B28" s="83"/>
      <c r="C28" s="84"/>
      <c r="D28" s="85"/>
      <c r="E28" s="127" t="s">
        <v>30</v>
      </c>
      <c r="F28" s="85"/>
      <c r="G28" s="6">
        <f>(D28*F28)/VLOOKUP(E28,'[1]SC-1 Sheet'!$M$6:$O$8,3)</f>
        <v>0</v>
      </c>
      <c r="H28" s="86"/>
      <c r="I28" s="1">
        <f t="shared" si="0"/>
        <v>0</v>
      </c>
      <c r="J28" s="86"/>
      <c r="K28" s="1">
        <f>(D28*J28)/VLOOKUP(E28,'[1]SC-1 Sheet'!$M$6:$O$8,3)</f>
        <v>0</v>
      </c>
      <c r="L28" s="86"/>
      <c r="M28" s="47">
        <f>(D28*L28)/VLOOKUP(E28,'[1]SC-1 Sheet'!$M$6:$O$8,3)</f>
        <v>0</v>
      </c>
    </row>
    <row r="29" spans="2:13" ht="21" customHeight="1" x14ac:dyDescent="0.45">
      <c r="B29" s="83"/>
      <c r="C29" s="84"/>
      <c r="D29" s="85"/>
      <c r="E29" s="127" t="s">
        <v>30</v>
      </c>
      <c r="F29" s="85"/>
      <c r="G29" s="6">
        <f>(D29*F29)/VLOOKUP(E29,'[1]SC-1 Sheet'!$M$6:$O$8,3)</f>
        <v>0</v>
      </c>
      <c r="H29" s="86"/>
      <c r="I29" s="1">
        <f t="shared" si="0"/>
        <v>0</v>
      </c>
      <c r="J29" s="86"/>
      <c r="K29" s="1">
        <f>(D29*J29)/VLOOKUP(E29,'[1]SC-1 Sheet'!$M$6:$O$8,3)</f>
        <v>0</v>
      </c>
      <c r="L29" s="86"/>
      <c r="M29" s="47">
        <f>(D29*L29)/VLOOKUP(E29,'[1]SC-1 Sheet'!$M$6:$O$8,3)</f>
        <v>0</v>
      </c>
    </row>
    <row r="30" spans="2:13" ht="21" customHeight="1" x14ac:dyDescent="0.45">
      <c r="B30" s="83"/>
      <c r="C30" s="84"/>
      <c r="D30" s="85"/>
      <c r="E30" s="127" t="s">
        <v>30</v>
      </c>
      <c r="F30" s="85"/>
      <c r="G30" s="6">
        <f>(D30*F30)/VLOOKUP(E30,'[1]SC-1 Sheet'!$M$6:$O$8,3)</f>
        <v>0</v>
      </c>
      <c r="H30" s="86"/>
      <c r="I30" s="1">
        <f t="shared" si="0"/>
        <v>0</v>
      </c>
      <c r="J30" s="86"/>
      <c r="K30" s="1">
        <f>(D30*J30)/VLOOKUP(E30,'[1]SC-1 Sheet'!$M$6:$O$8,3)</f>
        <v>0</v>
      </c>
      <c r="L30" s="86"/>
      <c r="M30" s="47">
        <f>(D30*L30)/VLOOKUP(E30,'[1]SC-1 Sheet'!$M$6:$O$8,3)</f>
        <v>0</v>
      </c>
    </row>
    <row r="31" spans="2:13" ht="21" customHeight="1" x14ac:dyDescent="0.45">
      <c r="B31" s="83"/>
      <c r="C31" s="84"/>
      <c r="D31" s="85"/>
      <c r="E31" s="127" t="s">
        <v>30</v>
      </c>
      <c r="F31" s="85"/>
      <c r="G31" s="6">
        <f>(D31*F31)/VLOOKUP(E31,'[1]SC-1 Sheet'!$M$6:$O$8,3)</f>
        <v>0</v>
      </c>
      <c r="H31" s="86"/>
      <c r="I31" s="1">
        <f t="shared" si="0"/>
        <v>0</v>
      </c>
      <c r="J31" s="86"/>
      <c r="K31" s="1">
        <f>(D31*J31)/VLOOKUP(E31,'[1]SC-1 Sheet'!$M$6:$O$8,3)</f>
        <v>0</v>
      </c>
      <c r="L31" s="86"/>
      <c r="M31" s="47">
        <f>(D31*L31)/VLOOKUP(E31,'[1]SC-1 Sheet'!$M$6:$O$8,3)</f>
        <v>0</v>
      </c>
    </row>
    <row r="32" spans="2:13" ht="21" customHeight="1" x14ac:dyDescent="0.45">
      <c r="B32" s="83"/>
      <c r="C32" s="84"/>
      <c r="D32" s="85"/>
      <c r="E32" s="127" t="s">
        <v>30</v>
      </c>
      <c r="F32" s="85"/>
      <c r="G32" s="6">
        <f>(D32*F32)/VLOOKUP(E32,'[1]SC-1 Sheet'!$M$6:$O$8,3)</f>
        <v>0</v>
      </c>
      <c r="H32" s="86"/>
      <c r="I32" s="1">
        <f t="shared" si="0"/>
        <v>0</v>
      </c>
      <c r="J32" s="86"/>
      <c r="K32" s="1">
        <f>(D32*J32)/VLOOKUP(E32,'[1]SC-1 Sheet'!$M$6:$O$8,3)</f>
        <v>0</v>
      </c>
      <c r="L32" s="86"/>
      <c r="M32" s="47">
        <f>(D32*L32)/VLOOKUP(E32,'[1]SC-1 Sheet'!$M$6:$O$8,3)</f>
        <v>0</v>
      </c>
    </row>
    <row r="33" spans="2:13" ht="21" customHeight="1" x14ac:dyDescent="0.45">
      <c r="B33" s="83"/>
      <c r="C33" s="84"/>
      <c r="D33" s="85"/>
      <c r="E33" s="127" t="s">
        <v>30</v>
      </c>
      <c r="F33" s="85"/>
      <c r="G33" s="6">
        <f>(D33*F33)/VLOOKUP(E33,'[1]SC-1 Sheet'!$M$6:$O$8,3)</f>
        <v>0</v>
      </c>
      <c r="H33" s="86"/>
      <c r="I33" s="1">
        <f t="shared" si="0"/>
        <v>0</v>
      </c>
      <c r="J33" s="86"/>
      <c r="K33" s="1">
        <f>(D33*J33)/VLOOKUP(E33,'[1]SC-1 Sheet'!$M$6:$O$8,3)</f>
        <v>0</v>
      </c>
      <c r="L33" s="86"/>
      <c r="M33" s="47">
        <f>(D33*L33)/VLOOKUP(E33,'[1]SC-1 Sheet'!$M$6:$O$8,3)</f>
        <v>0</v>
      </c>
    </row>
    <row r="34" spans="2:13" ht="21" customHeight="1" x14ac:dyDescent="0.45">
      <c r="B34" s="83"/>
      <c r="C34" s="84"/>
      <c r="D34" s="85"/>
      <c r="E34" s="127" t="s">
        <v>30</v>
      </c>
      <c r="F34" s="85"/>
      <c r="G34" s="6">
        <f>(D34*F34)/VLOOKUP(E34,'[1]SC-1 Sheet'!$M$6:$O$8,3)</f>
        <v>0</v>
      </c>
      <c r="H34" s="86"/>
      <c r="I34" s="1">
        <f t="shared" si="0"/>
        <v>0</v>
      </c>
      <c r="J34" s="86"/>
      <c r="K34" s="1">
        <f>(D34*J34)/VLOOKUP(E34,'[1]SC-1 Sheet'!$M$6:$O$8,3)</f>
        <v>0</v>
      </c>
      <c r="L34" s="86"/>
      <c r="M34" s="47">
        <f>(D34*L34)/VLOOKUP(E34,'[1]SC-1 Sheet'!$M$6:$O$8,3)</f>
        <v>0</v>
      </c>
    </row>
    <row r="35" spans="2:13" ht="21" customHeight="1" x14ac:dyDescent="0.45">
      <c r="B35" s="83"/>
      <c r="C35" s="84"/>
      <c r="D35" s="85"/>
      <c r="E35" s="127" t="s">
        <v>30</v>
      </c>
      <c r="F35" s="85"/>
      <c r="G35" s="6">
        <f>(D35*F35)/VLOOKUP(E35,'[1]SC-1 Sheet'!$M$6:$O$8,3)</f>
        <v>0</v>
      </c>
      <c r="H35" s="86"/>
      <c r="I35" s="1">
        <f t="shared" si="0"/>
        <v>0</v>
      </c>
      <c r="J35" s="86"/>
      <c r="K35" s="1">
        <f>(D35*J35)/VLOOKUP(E35,'[1]SC-1 Sheet'!$M$6:$O$8,3)</f>
        <v>0</v>
      </c>
      <c r="L35" s="86"/>
      <c r="M35" s="47">
        <f>(D35*L35)/VLOOKUP(E35,'[1]SC-1 Sheet'!$M$6:$O$8,3)</f>
        <v>0</v>
      </c>
    </row>
    <row r="36" spans="2:13" ht="21" customHeight="1" x14ac:dyDescent="0.45">
      <c r="B36" s="83"/>
      <c r="C36" s="84"/>
      <c r="D36" s="85"/>
      <c r="E36" s="127" t="s">
        <v>30</v>
      </c>
      <c r="F36" s="85"/>
      <c r="G36" s="6">
        <f>(D36*F36)/VLOOKUP(E36,'[1]SC-1 Sheet'!$M$6:$O$8,3)</f>
        <v>0</v>
      </c>
      <c r="H36" s="86"/>
      <c r="I36" s="1">
        <f t="shared" si="0"/>
        <v>0</v>
      </c>
      <c r="J36" s="86"/>
      <c r="K36" s="1">
        <f>(D36*J36)/VLOOKUP(E36,'[1]SC-1 Sheet'!$M$6:$O$8,3)</f>
        <v>0</v>
      </c>
      <c r="L36" s="86"/>
      <c r="M36" s="47">
        <f>(D36*L36)/VLOOKUP(E36,'[1]SC-1 Sheet'!$M$6:$O$8,3)</f>
        <v>0</v>
      </c>
    </row>
    <row r="37" spans="2:13" ht="21" customHeight="1" x14ac:dyDescent="0.45">
      <c r="B37" s="83"/>
      <c r="C37" s="84"/>
      <c r="D37" s="85"/>
      <c r="E37" s="127" t="s">
        <v>30</v>
      </c>
      <c r="F37" s="85"/>
      <c r="G37" s="6">
        <f>(D37*F37)/VLOOKUP(E37,'[1]SC-1 Sheet'!$M$6:$O$8,3)</f>
        <v>0</v>
      </c>
      <c r="H37" s="86"/>
      <c r="I37" s="1">
        <f t="shared" si="0"/>
        <v>0</v>
      </c>
      <c r="J37" s="86"/>
      <c r="K37" s="1">
        <f>(D37*J37)/VLOOKUP(E37,'[1]SC-1 Sheet'!$M$6:$O$8,3)</f>
        <v>0</v>
      </c>
      <c r="L37" s="86"/>
      <c r="M37" s="47">
        <f>(D37*L37)/VLOOKUP(E37,'[1]SC-1 Sheet'!$M$6:$O$8,3)</f>
        <v>0</v>
      </c>
    </row>
    <row r="38" spans="2:13" ht="21" customHeight="1" x14ac:dyDescent="0.45">
      <c r="B38" s="83"/>
      <c r="C38" s="84"/>
      <c r="D38" s="85"/>
      <c r="E38" s="127" t="s">
        <v>30</v>
      </c>
      <c r="F38" s="85"/>
      <c r="G38" s="6">
        <f>(D38*F38)/VLOOKUP(E38,'[1]SC-1 Sheet'!$M$6:$O$8,3)</f>
        <v>0</v>
      </c>
      <c r="H38" s="86"/>
      <c r="I38" s="1">
        <f t="shared" si="0"/>
        <v>0</v>
      </c>
      <c r="J38" s="86"/>
      <c r="K38" s="1">
        <f>(D38*J38)/VLOOKUP(E38,'[1]SC-1 Sheet'!$M$6:$O$8,3)</f>
        <v>0</v>
      </c>
      <c r="L38" s="86"/>
      <c r="M38" s="47">
        <f>(D38*L38)/VLOOKUP(E38,'[1]SC-1 Sheet'!$M$6:$O$8,3)</f>
        <v>0</v>
      </c>
    </row>
    <row r="39" spans="2:13" ht="21" customHeight="1" thickBot="1" x14ac:dyDescent="0.5">
      <c r="B39" s="87"/>
      <c r="C39" s="88"/>
      <c r="D39" s="89"/>
      <c r="E39" s="128" t="s">
        <v>30</v>
      </c>
      <c r="F39" s="89"/>
      <c r="G39" s="129">
        <f>(D39*F39)/VLOOKUP(E39,'[1]SC-1 Sheet'!$M$6:$O$8,3)</f>
        <v>0</v>
      </c>
      <c r="H39" s="90"/>
      <c r="I39" s="91">
        <f t="shared" si="0"/>
        <v>0</v>
      </c>
      <c r="J39" s="90"/>
      <c r="K39" s="91">
        <f>(D39*J39)/VLOOKUP(E39,'[1]SC-1 Sheet'!$M$6:$O$8,3)</f>
        <v>0</v>
      </c>
      <c r="L39" s="90"/>
      <c r="M39" s="91">
        <f>(D39*L39)/VLOOKUP(E39,'[1]SC-1 Sheet'!$M$6:$O$8,3)</f>
        <v>0</v>
      </c>
    </row>
    <row r="40" spans="2:13" ht="30" customHeight="1" thickTop="1" thickBot="1" x14ac:dyDescent="0.55000000000000004">
      <c r="B40" s="92"/>
      <c r="C40" s="51" t="s">
        <v>66</v>
      </c>
      <c r="D40" s="93"/>
      <c r="E40" s="93"/>
      <c r="F40" s="12"/>
      <c r="G40" s="93"/>
      <c r="H40" s="94" t="s">
        <v>67</v>
      </c>
      <c r="I40" s="95">
        <f>SUM(I16:I39)</f>
        <v>0</v>
      </c>
      <c r="J40" s="94" t="s">
        <v>68</v>
      </c>
      <c r="K40" s="95">
        <f>SUM(K16:K39)</f>
        <v>0</v>
      </c>
      <c r="L40" s="94" t="s">
        <v>69</v>
      </c>
      <c r="M40" s="95">
        <f>SUM(M16:M39)</f>
        <v>0</v>
      </c>
    </row>
    <row r="41" spans="2:13" ht="15.4" thickTop="1" x14ac:dyDescent="0.4"/>
  </sheetData>
  <sheetProtection formatCells="0" formatColumns="0" formatRows="0"/>
  <dataValidations count="5">
    <dataValidation allowBlank="1" showInputMessage="1" showErrorMessage="1" prompt="Fully Loaded Hourly Rates _x000a_To include ALL taxes (FICA, FUI, SUI, Workmen's Comp)_x000a_and benefits" sqref="H16" xr:uid="{00000000-0002-0000-0300-000000000000}"/>
    <dataValidation type="list" allowBlank="1" showInputMessage="1" showErrorMessage="1" sqref="E16:E39" xr:uid="{00000000-0002-0000-0300-000001000000}">
      <formula1>"E,C,M"</formula1>
    </dataValidation>
    <dataValidation allowBlank="1" showInputMessage="1" showErrorMessage="1" prompt="Calculation:_x000a_   - A Quantity of 40,_x000a_   - A Unit of C (for 100)_x000a_   - And a labor hours per unit of 10_x000a_= (40 * 10)/100 = 4" sqref="G16" xr:uid="{00000000-0002-0000-0300-000002000000}"/>
    <dataValidation allowBlank="1" showInputMessage="1" showErrorMessage="1" prompt="Calculation:_x000a_   - A Quantity of 40,_x000a_   - A Unit of C (for 100)_x000a_   - And a Material Cost of $45_x000a_= (40 * 45)/100 = $18" sqref="K16" xr:uid="{00000000-0002-0000-0300-000003000000}"/>
    <dataValidation allowBlank="1" showInputMessage="1" showErrorMessage="1" prompt="Calculation:_x000a_   - A Quantity of 40,_x000a_   - A Unit of C (for 100)_x000a_   - And an Equipment Cost of $5_x000a_= (40 * 5)/100 = $2" sqref="M16" xr:uid="{00000000-0002-0000-0300-000004000000}"/>
  </dataValidations>
  <printOptions horizontalCentered="1" verticalCentered="1"/>
  <pageMargins left="0.25" right="0.25" top="0.75" bottom="0.25" header="0" footer="0"/>
  <pageSetup scale="60" orientation="landscape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N41"/>
  <sheetViews>
    <sheetView zoomScale="50" workbookViewId="0">
      <selection activeCell="W31" sqref="W31"/>
    </sheetView>
  </sheetViews>
  <sheetFormatPr defaultRowHeight="15" x14ac:dyDescent="0.4"/>
  <cols>
    <col min="1" max="1" width="1.6640625" customWidth="1"/>
    <col min="2" max="2" width="5.6640625" customWidth="1"/>
    <col min="3" max="3" width="37.6640625" customWidth="1"/>
    <col min="4" max="4" width="14.6640625" customWidth="1"/>
    <col min="5" max="5" width="7.6640625" customWidth="1"/>
    <col min="6" max="13" width="14.6640625" customWidth="1"/>
    <col min="14" max="14" width="1.6640625" customWidth="1"/>
  </cols>
  <sheetData>
    <row r="1" spans="2:14" ht="30" x14ac:dyDescent="0.4">
      <c r="B1" s="22" t="s">
        <v>62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2:14" ht="22.5" x14ac:dyDescent="0.6">
      <c r="B2" s="70" t="s">
        <v>63</v>
      </c>
      <c r="C2" s="71"/>
      <c r="D2" s="72"/>
      <c r="E2" s="71"/>
      <c r="F2" s="71"/>
      <c r="G2" s="71"/>
      <c r="H2" s="71"/>
      <c r="I2" s="71"/>
      <c r="J2" s="71"/>
      <c r="K2" s="71"/>
      <c r="L2" s="71"/>
      <c r="M2" s="71"/>
    </row>
    <row r="3" spans="2:14" ht="17.25" x14ac:dyDescent="0.4">
      <c r="B3" s="73"/>
    </row>
    <row r="4" spans="2:14" ht="22.5" x14ac:dyDescent="0.6">
      <c r="B4" s="5"/>
      <c r="C4" s="68" t="s">
        <v>1</v>
      </c>
      <c r="D4" s="98">
        <f>+'SS-1 Sheet'!D4</f>
        <v>0</v>
      </c>
      <c r="E4" s="5"/>
      <c r="F4" s="5"/>
      <c r="H4" s="68" t="s">
        <v>64</v>
      </c>
      <c r="I4" s="98">
        <f>+'SS-1 Sheet'!I6</f>
        <v>0</v>
      </c>
      <c r="J4" s="5"/>
      <c r="K4" s="5"/>
      <c r="L4" s="5"/>
      <c r="M4" s="5"/>
      <c r="N4" s="5"/>
    </row>
    <row r="5" spans="2:14" ht="22.5" x14ac:dyDescent="0.6">
      <c r="B5" s="5"/>
      <c r="C5" s="68" t="s">
        <v>2</v>
      </c>
      <c r="D5" s="98">
        <f>+'SS-1 Sheet'!D5</f>
        <v>0</v>
      </c>
      <c r="E5" s="5"/>
      <c r="F5" s="74"/>
      <c r="G5" s="74"/>
      <c r="H5" s="5"/>
      <c r="I5" s="5"/>
      <c r="J5" s="5"/>
      <c r="K5" s="5"/>
      <c r="L5" s="5"/>
      <c r="M5" s="5"/>
      <c r="N5" s="5"/>
    </row>
    <row r="6" spans="2:14" ht="22.5" x14ac:dyDescent="0.6">
      <c r="B6" s="5"/>
      <c r="C6" s="68" t="s">
        <v>3</v>
      </c>
      <c r="D6" s="98">
        <f>+'SS-1 Sheet'!D6</f>
        <v>0</v>
      </c>
      <c r="E6" s="5"/>
      <c r="F6" s="74"/>
      <c r="G6" s="2"/>
      <c r="H6" s="5"/>
      <c r="I6" s="5"/>
      <c r="J6" s="5"/>
      <c r="K6" s="5"/>
      <c r="L6" s="5"/>
      <c r="M6" s="5"/>
      <c r="N6" s="5"/>
    </row>
    <row r="7" spans="2:14" ht="22.5" x14ac:dyDescent="0.6">
      <c r="B7" s="5"/>
      <c r="C7" s="68"/>
      <c r="D7" s="98"/>
      <c r="E7" s="5"/>
      <c r="F7" s="74"/>
      <c r="G7" s="2"/>
      <c r="H7" s="5"/>
      <c r="I7" s="5"/>
      <c r="J7" s="5"/>
      <c r="K7" s="5"/>
      <c r="L7" s="5"/>
      <c r="M7" s="5"/>
      <c r="N7" s="5"/>
    </row>
    <row r="8" spans="2:14" ht="22.5" x14ac:dyDescent="0.6">
      <c r="B8" s="5"/>
      <c r="C8" s="68" t="s">
        <v>4</v>
      </c>
      <c r="D8" s="98">
        <f>+'SS-1 Sheet'!D8</f>
        <v>0</v>
      </c>
      <c r="E8" s="5"/>
      <c r="F8" s="74"/>
      <c r="G8" s="5"/>
      <c r="H8" s="5"/>
      <c r="I8" s="5"/>
      <c r="J8" s="5"/>
      <c r="K8" s="5"/>
      <c r="L8" s="5"/>
      <c r="M8" s="5"/>
      <c r="N8" s="5"/>
    </row>
    <row r="9" spans="2:14" ht="22.5" thickBot="1" x14ac:dyDescent="0.6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2:14" ht="30" customHeight="1" thickTop="1" thickBot="1" x14ac:dyDescent="0.65">
      <c r="B10" s="35" t="s">
        <v>65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7"/>
    </row>
    <row r="11" spans="2:14" ht="30" customHeight="1" thickTop="1" thickBot="1" x14ac:dyDescent="0.65">
      <c r="B11" s="75" t="s">
        <v>6</v>
      </c>
      <c r="C11" s="10"/>
      <c r="D11" s="10"/>
      <c r="E11" s="76"/>
      <c r="F11" s="70" t="s">
        <v>7</v>
      </c>
      <c r="G11" s="10"/>
      <c r="H11" s="10"/>
      <c r="I11" s="76"/>
      <c r="J11" s="70" t="s">
        <v>8</v>
      </c>
      <c r="K11" s="77"/>
      <c r="L11" s="70" t="s">
        <v>9</v>
      </c>
      <c r="M11" s="78"/>
    </row>
    <row r="12" spans="2:14" ht="21" customHeight="1" thickTop="1" x14ac:dyDescent="0.5">
      <c r="B12" s="79"/>
      <c r="C12" s="80"/>
      <c r="D12" s="80"/>
      <c r="E12" s="81"/>
      <c r="F12" s="80" t="s">
        <v>7</v>
      </c>
      <c r="G12" s="80" t="s">
        <v>10</v>
      </c>
      <c r="H12" s="80" t="s">
        <v>11</v>
      </c>
      <c r="I12" s="81" t="s">
        <v>10</v>
      </c>
      <c r="J12" s="80" t="s">
        <v>12</v>
      </c>
      <c r="K12" s="81" t="s">
        <v>10</v>
      </c>
      <c r="L12" s="80" t="s">
        <v>13</v>
      </c>
      <c r="M12" s="82" t="s">
        <v>10</v>
      </c>
    </row>
    <row r="13" spans="2:14" ht="21" customHeight="1" x14ac:dyDescent="0.5">
      <c r="B13" s="40" t="s">
        <v>14</v>
      </c>
      <c r="C13" s="16"/>
      <c r="D13" s="16"/>
      <c r="E13" s="23" t="s">
        <v>15</v>
      </c>
      <c r="F13" s="16" t="s">
        <v>16</v>
      </c>
      <c r="G13" s="16" t="s">
        <v>7</v>
      </c>
      <c r="H13" s="16" t="s">
        <v>17</v>
      </c>
      <c r="I13" s="23" t="s">
        <v>18</v>
      </c>
      <c r="J13" s="16" t="s">
        <v>19</v>
      </c>
      <c r="K13" s="23" t="s">
        <v>12</v>
      </c>
      <c r="L13" s="16" t="s">
        <v>19</v>
      </c>
      <c r="M13" s="41" t="s">
        <v>13</v>
      </c>
    </row>
    <row r="14" spans="2:14" ht="21" customHeight="1" thickBot="1" x14ac:dyDescent="0.55000000000000004">
      <c r="B14" s="42" t="s">
        <v>20</v>
      </c>
      <c r="C14" s="17" t="s">
        <v>21</v>
      </c>
      <c r="D14" s="17" t="s">
        <v>22</v>
      </c>
      <c r="E14" s="20" t="s">
        <v>23</v>
      </c>
      <c r="F14" s="17" t="s">
        <v>24</v>
      </c>
      <c r="G14" s="17" t="s">
        <v>16</v>
      </c>
      <c r="H14" s="17" t="s">
        <v>25</v>
      </c>
      <c r="I14" s="20" t="s">
        <v>19</v>
      </c>
      <c r="J14" s="17" t="s">
        <v>24</v>
      </c>
      <c r="K14" s="20" t="s">
        <v>19</v>
      </c>
      <c r="L14" s="17" t="s">
        <v>24</v>
      </c>
      <c r="M14" s="43" t="s">
        <v>19</v>
      </c>
    </row>
    <row r="15" spans="2:14" ht="21" customHeight="1" thickTop="1" x14ac:dyDescent="0.4">
      <c r="B15" s="44" t="s">
        <v>26</v>
      </c>
      <c r="C15" s="7" t="s">
        <v>27</v>
      </c>
      <c r="D15" s="7" t="s">
        <v>28</v>
      </c>
      <c r="E15" s="8" t="s">
        <v>29</v>
      </c>
      <c r="F15" s="7" t="s">
        <v>30</v>
      </c>
      <c r="G15" s="7" t="s">
        <v>31</v>
      </c>
      <c r="H15" s="7" t="s">
        <v>32</v>
      </c>
      <c r="I15" s="8" t="s">
        <v>33</v>
      </c>
      <c r="J15" s="7" t="s">
        <v>34</v>
      </c>
      <c r="K15" s="8" t="s">
        <v>35</v>
      </c>
      <c r="L15" s="7" t="s">
        <v>36</v>
      </c>
      <c r="M15" s="45" t="s">
        <v>37</v>
      </c>
    </row>
    <row r="16" spans="2:14" ht="21" customHeight="1" x14ac:dyDescent="0.45">
      <c r="B16" s="83"/>
      <c r="C16" s="84"/>
      <c r="D16" s="85"/>
      <c r="E16" s="127" t="s">
        <v>30</v>
      </c>
      <c r="F16" s="85"/>
      <c r="G16" s="6">
        <f>(D16*F16)/VLOOKUP(E16,'[1]SC-1 Sheet'!$M$6:$O$8,3)</f>
        <v>0</v>
      </c>
      <c r="H16" s="86"/>
      <c r="I16" s="1">
        <f t="shared" ref="I16:I39" si="0">G16*H16</f>
        <v>0</v>
      </c>
      <c r="J16" s="86"/>
      <c r="K16" s="1">
        <f>(D16*J16)/VLOOKUP(E16,'[1]SC-1 Sheet'!$M$6:$O$8,3)</f>
        <v>0</v>
      </c>
      <c r="L16" s="86"/>
      <c r="M16" s="47">
        <f>(D16*L16)/VLOOKUP(E16,'[1]SC-1 Sheet'!$M$6:$O$8,3)</f>
        <v>0</v>
      </c>
    </row>
    <row r="17" spans="2:13" ht="21" customHeight="1" x14ac:dyDescent="0.45">
      <c r="B17" s="83"/>
      <c r="C17" s="84"/>
      <c r="D17" s="85"/>
      <c r="E17" s="127" t="s">
        <v>30</v>
      </c>
      <c r="F17" s="85"/>
      <c r="G17" s="6">
        <f>(D17*F17)/VLOOKUP(E17,'[1]SC-1 Sheet'!$M$6:$O$8,3)</f>
        <v>0</v>
      </c>
      <c r="H17" s="86"/>
      <c r="I17" s="1">
        <f t="shared" si="0"/>
        <v>0</v>
      </c>
      <c r="J17" s="86"/>
      <c r="K17" s="1">
        <f>(D17*J17)/VLOOKUP(E17,'[1]SC-1 Sheet'!$M$6:$O$8,3)</f>
        <v>0</v>
      </c>
      <c r="L17" s="86"/>
      <c r="M17" s="47">
        <f>(D17*L17)/VLOOKUP(E17,'[1]SC-1 Sheet'!$M$6:$O$8,3)</f>
        <v>0</v>
      </c>
    </row>
    <row r="18" spans="2:13" ht="21" customHeight="1" x14ac:dyDescent="0.45">
      <c r="B18" s="83"/>
      <c r="C18" s="84"/>
      <c r="D18" s="85"/>
      <c r="E18" s="127" t="s">
        <v>30</v>
      </c>
      <c r="F18" s="85"/>
      <c r="G18" s="6">
        <f>(D18*F18)/VLOOKUP(E18,'[1]SC-1 Sheet'!$M$6:$O$8,3)</f>
        <v>0</v>
      </c>
      <c r="H18" s="86"/>
      <c r="I18" s="1">
        <f t="shared" si="0"/>
        <v>0</v>
      </c>
      <c r="J18" s="86"/>
      <c r="K18" s="1">
        <f>(D18*J18)/VLOOKUP(E18,'[1]SC-1 Sheet'!$M$6:$O$8,3)</f>
        <v>0</v>
      </c>
      <c r="L18" s="86"/>
      <c r="M18" s="47">
        <f>(D18*L18)/VLOOKUP(E18,'[1]SC-1 Sheet'!$M$6:$O$8,3)</f>
        <v>0</v>
      </c>
    </row>
    <row r="19" spans="2:13" ht="21" customHeight="1" x14ac:dyDescent="0.45">
      <c r="B19" s="83"/>
      <c r="C19" s="84"/>
      <c r="D19" s="85"/>
      <c r="E19" s="127" t="s">
        <v>30</v>
      </c>
      <c r="F19" s="85"/>
      <c r="G19" s="6">
        <f>(D19*F19)/VLOOKUP(E19,'[1]SC-1 Sheet'!$M$6:$O$8,3)</f>
        <v>0</v>
      </c>
      <c r="H19" s="86"/>
      <c r="I19" s="1">
        <f t="shared" si="0"/>
        <v>0</v>
      </c>
      <c r="J19" s="86"/>
      <c r="K19" s="1">
        <f>(D19*J19)/VLOOKUP(E19,'[1]SC-1 Sheet'!$M$6:$O$8,3)</f>
        <v>0</v>
      </c>
      <c r="L19" s="86"/>
      <c r="M19" s="47">
        <f>(D19*L19)/VLOOKUP(E19,'[1]SC-1 Sheet'!$M$6:$O$8,3)</f>
        <v>0</v>
      </c>
    </row>
    <row r="20" spans="2:13" ht="21" customHeight="1" x14ac:dyDescent="0.45">
      <c r="B20" s="83"/>
      <c r="C20" s="84"/>
      <c r="D20" s="85"/>
      <c r="E20" s="127" t="s">
        <v>30</v>
      </c>
      <c r="F20" s="85"/>
      <c r="G20" s="6">
        <f>(D20*F20)/VLOOKUP(E20,'[1]SC-1 Sheet'!$M$6:$O$8,3)</f>
        <v>0</v>
      </c>
      <c r="H20" s="86"/>
      <c r="I20" s="1">
        <f t="shared" si="0"/>
        <v>0</v>
      </c>
      <c r="J20" s="86"/>
      <c r="K20" s="1">
        <f>(D20*J20)/VLOOKUP(E20,'[1]SC-1 Sheet'!$M$6:$O$8,3)</f>
        <v>0</v>
      </c>
      <c r="L20" s="86"/>
      <c r="M20" s="47">
        <f>(D20*L20)/VLOOKUP(E20,'[1]SC-1 Sheet'!$M$6:$O$8,3)</f>
        <v>0</v>
      </c>
    </row>
    <row r="21" spans="2:13" ht="21" customHeight="1" x14ac:dyDescent="0.45">
      <c r="B21" s="83"/>
      <c r="C21" s="84"/>
      <c r="D21" s="85"/>
      <c r="E21" s="127" t="s">
        <v>30</v>
      </c>
      <c r="F21" s="85"/>
      <c r="G21" s="6">
        <f>(D21*F21)/VLOOKUP(E21,'[1]SC-1 Sheet'!$M$6:$O$8,3)</f>
        <v>0</v>
      </c>
      <c r="H21" s="86"/>
      <c r="I21" s="1">
        <f t="shared" si="0"/>
        <v>0</v>
      </c>
      <c r="J21" s="86"/>
      <c r="K21" s="1">
        <f>(D21*J21)/VLOOKUP(E21,'[1]SC-1 Sheet'!$M$6:$O$8,3)</f>
        <v>0</v>
      </c>
      <c r="L21" s="86"/>
      <c r="M21" s="47">
        <f>(D21*L21)/VLOOKUP(E21,'[1]SC-1 Sheet'!$M$6:$O$8,3)</f>
        <v>0</v>
      </c>
    </row>
    <row r="22" spans="2:13" ht="21" customHeight="1" x14ac:dyDescent="0.45">
      <c r="B22" s="83"/>
      <c r="C22" s="84"/>
      <c r="D22" s="85"/>
      <c r="E22" s="127" t="s">
        <v>30</v>
      </c>
      <c r="F22" s="85"/>
      <c r="G22" s="6">
        <f>(D22*F22)/VLOOKUP(E22,'[1]SC-1 Sheet'!$M$6:$O$8,3)</f>
        <v>0</v>
      </c>
      <c r="H22" s="86"/>
      <c r="I22" s="1">
        <f t="shared" si="0"/>
        <v>0</v>
      </c>
      <c r="J22" s="86"/>
      <c r="K22" s="1">
        <f>(D22*J22)/VLOOKUP(E22,'[1]SC-1 Sheet'!$M$6:$O$8,3)</f>
        <v>0</v>
      </c>
      <c r="L22" s="86"/>
      <c r="M22" s="47">
        <f>(D22*L22)/VLOOKUP(E22,'[1]SC-1 Sheet'!$M$6:$O$8,3)</f>
        <v>0</v>
      </c>
    </row>
    <row r="23" spans="2:13" ht="21" customHeight="1" x14ac:dyDescent="0.45">
      <c r="B23" s="83"/>
      <c r="C23" s="84"/>
      <c r="D23" s="85"/>
      <c r="E23" s="127" t="s">
        <v>30</v>
      </c>
      <c r="F23" s="85"/>
      <c r="G23" s="6">
        <f>(D23*F23)/VLOOKUP(E23,'[1]SC-1 Sheet'!$M$6:$O$8,3)</f>
        <v>0</v>
      </c>
      <c r="H23" s="86"/>
      <c r="I23" s="1">
        <f t="shared" si="0"/>
        <v>0</v>
      </c>
      <c r="J23" s="86"/>
      <c r="K23" s="1">
        <f>(D23*J23)/VLOOKUP(E23,'[1]SC-1 Sheet'!$M$6:$O$8,3)</f>
        <v>0</v>
      </c>
      <c r="L23" s="86"/>
      <c r="M23" s="47">
        <f>(D23*L23)/VLOOKUP(E23,'[1]SC-1 Sheet'!$M$6:$O$8,3)</f>
        <v>0</v>
      </c>
    </row>
    <row r="24" spans="2:13" ht="21" customHeight="1" x14ac:dyDescent="0.45">
      <c r="B24" s="83"/>
      <c r="C24" s="84"/>
      <c r="D24" s="85"/>
      <c r="E24" s="127" t="s">
        <v>30</v>
      </c>
      <c r="F24" s="85"/>
      <c r="G24" s="6">
        <f>(D24*F24)/VLOOKUP(E24,'[1]SC-1 Sheet'!$M$6:$O$8,3)</f>
        <v>0</v>
      </c>
      <c r="H24" s="86"/>
      <c r="I24" s="1">
        <f t="shared" si="0"/>
        <v>0</v>
      </c>
      <c r="J24" s="86"/>
      <c r="K24" s="1">
        <f>(D24*J24)/VLOOKUP(E24,'[1]SC-1 Sheet'!$M$6:$O$8,3)</f>
        <v>0</v>
      </c>
      <c r="L24" s="86"/>
      <c r="M24" s="47">
        <f>(D24*L24)/VLOOKUP(E24,'[1]SC-1 Sheet'!$M$6:$O$8,3)</f>
        <v>0</v>
      </c>
    </row>
    <row r="25" spans="2:13" ht="21" customHeight="1" x14ac:dyDescent="0.45">
      <c r="B25" s="83"/>
      <c r="C25" s="84"/>
      <c r="D25" s="85"/>
      <c r="E25" s="127" t="s">
        <v>30</v>
      </c>
      <c r="F25" s="85"/>
      <c r="G25" s="6">
        <f>(D25*F25)/VLOOKUP(E25,'[1]SC-1 Sheet'!$M$6:$O$8,3)</f>
        <v>0</v>
      </c>
      <c r="H25" s="86"/>
      <c r="I25" s="1">
        <f t="shared" si="0"/>
        <v>0</v>
      </c>
      <c r="J25" s="86"/>
      <c r="K25" s="1">
        <f>(D25*J25)/VLOOKUP(E25,'[1]SC-1 Sheet'!$M$6:$O$8,3)</f>
        <v>0</v>
      </c>
      <c r="L25" s="86"/>
      <c r="M25" s="47">
        <f>(D25*L25)/VLOOKUP(E25,'[1]SC-1 Sheet'!$M$6:$O$8,3)</f>
        <v>0</v>
      </c>
    </row>
    <row r="26" spans="2:13" ht="21" customHeight="1" x14ac:dyDescent="0.45">
      <c r="B26" s="83"/>
      <c r="C26" s="84"/>
      <c r="D26" s="85"/>
      <c r="E26" s="127" t="s">
        <v>30</v>
      </c>
      <c r="F26" s="85"/>
      <c r="G26" s="6">
        <f>(D26*F26)/VLOOKUP(E26,'[1]SC-1 Sheet'!$M$6:$O$8,3)</f>
        <v>0</v>
      </c>
      <c r="H26" s="86"/>
      <c r="I26" s="1">
        <f t="shared" si="0"/>
        <v>0</v>
      </c>
      <c r="J26" s="86"/>
      <c r="K26" s="1">
        <f>(D26*J26)/VLOOKUP(E26,'[1]SC-1 Sheet'!$M$6:$O$8,3)</f>
        <v>0</v>
      </c>
      <c r="L26" s="86"/>
      <c r="M26" s="47">
        <f>(D26*L26)/VLOOKUP(E26,'[1]SC-1 Sheet'!$M$6:$O$8,3)</f>
        <v>0</v>
      </c>
    </row>
    <row r="27" spans="2:13" ht="21" customHeight="1" x14ac:dyDescent="0.45">
      <c r="B27" s="83"/>
      <c r="C27" s="84"/>
      <c r="D27" s="85"/>
      <c r="E27" s="127" t="s">
        <v>30</v>
      </c>
      <c r="F27" s="85"/>
      <c r="G27" s="6">
        <f>(D27*F27)/VLOOKUP(E27,'[1]SC-1 Sheet'!$M$6:$O$8,3)</f>
        <v>0</v>
      </c>
      <c r="H27" s="86"/>
      <c r="I27" s="1">
        <f t="shared" si="0"/>
        <v>0</v>
      </c>
      <c r="J27" s="86"/>
      <c r="K27" s="1">
        <f>(D27*J27)/VLOOKUP(E27,'[1]SC-1 Sheet'!$M$6:$O$8,3)</f>
        <v>0</v>
      </c>
      <c r="L27" s="86"/>
      <c r="M27" s="47">
        <f>(D27*L27)/VLOOKUP(E27,'[1]SC-1 Sheet'!$M$6:$O$8,3)</f>
        <v>0</v>
      </c>
    </row>
    <row r="28" spans="2:13" ht="21" customHeight="1" x14ac:dyDescent="0.45">
      <c r="B28" s="83"/>
      <c r="C28" s="84"/>
      <c r="D28" s="85"/>
      <c r="E28" s="127" t="s">
        <v>30</v>
      </c>
      <c r="F28" s="85"/>
      <c r="G28" s="6">
        <f>(D28*F28)/VLOOKUP(E28,'[1]SC-1 Sheet'!$M$6:$O$8,3)</f>
        <v>0</v>
      </c>
      <c r="H28" s="86"/>
      <c r="I28" s="1">
        <f t="shared" si="0"/>
        <v>0</v>
      </c>
      <c r="J28" s="86"/>
      <c r="K28" s="1">
        <f>(D28*J28)/VLOOKUP(E28,'[1]SC-1 Sheet'!$M$6:$O$8,3)</f>
        <v>0</v>
      </c>
      <c r="L28" s="86"/>
      <c r="M28" s="47">
        <f>(D28*L28)/VLOOKUP(E28,'[1]SC-1 Sheet'!$M$6:$O$8,3)</f>
        <v>0</v>
      </c>
    </row>
    <row r="29" spans="2:13" ht="21" customHeight="1" x14ac:dyDescent="0.45">
      <c r="B29" s="83"/>
      <c r="C29" s="84"/>
      <c r="D29" s="85"/>
      <c r="E29" s="127" t="s">
        <v>30</v>
      </c>
      <c r="F29" s="85"/>
      <c r="G29" s="6">
        <f>(D29*F29)/VLOOKUP(E29,'[1]SC-1 Sheet'!$M$6:$O$8,3)</f>
        <v>0</v>
      </c>
      <c r="H29" s="86"/>
      <c r="I29" s="1">
        <f t="shared" si="0"/>
        <v>0</v>
      </c>
      <c r="J29" s="86"/>
      <c r="K29" s="1">
        <f>(D29*J29)/VLOOKUP(E29,'[1]SC-1 Sheet'!$M$6:$O$8,3)</f>
        <v>0</v>
      </c>
      <c r="L29" s="86"/>
      <c r="M29" s="47">
        <f>(D29*L29)/VLOOKUP(E29,'[1]SC-1 Sheet'!$M$6:$O$8,3)</f>
        <v>0</v>
      </c>
    </row>
    <row r="30" spans="2:13" ht="21" customHeight="1" x14ac:dyDescent="0.45">
      <c r="B30" s="83"/>
      <c r="C30" s="84"/>
      <c r="D30" s="85"/>
      <c r="E30" s="127" t="s">
        <v>30</v>
      </c>
      <c r="F30" s="85"/>
      <c r="G30" s="6">
        <f>(D30*F30)/VLOOKUP(E30,'[1]SC-1 Sheet'!$M$6:$O$8,3)</f>
        <v>0</v>
      </c>
      <c r="H30" s="86"/>
      <c r="I30" s="1">
        <f t="shared" si="0"/>
        <v>0</v>
      </c>
      <c r="J30" s="86"/>
      <c r="K30" s="1">
        <f>(D30*J30)/VLOOKUP(E30,'[1]SC-1 Sheet'!$M$6:$O$8,3)</f>
        <v>0</v>
      </c>
      <c r="L30" s="86"/>
      <c r="M30" s="47">
        <f>(D30*L30)/VLOOKUP(E30,'[1]SC-1 Sheet'!$M$6:$O$8,3)</f>
        <v>0</v>
      </c>
    </row>
    <row r="31" spans="2:13" ht="21" customHeight="1" x14ac:dyDescent="0.45">
      <c r="B31" s="83"/>
      <c r="C31" s="84"/>
      <c r="D31" s="85"/>
      <c r="E31" s="127" t="s">
        <v>30</v>
      </c>
      <c r="F31" s="85"/>
      <c r="G31" s="6">
        <f>(D31*F31)/VLOOKUP(E31,'[1]SC-1 Sheet'!$M$6:$O$8,3)</f>
        <v>0</v>
      </c>
      <c r="H31" s="86"/>
      <c r="I31" s="1">
        <f t="shared" si="0"/>
        <v>0</v>
      </c>
      <c r="J31" s="86"/>
      <c r="K31" s="1">
        <f>(D31*J31)/VLOOKUP(E31,'[1]SC-1 Sheet'!$M$6:$O$8,3)</f>
        <v>0</v>
      </c>
      <c r="L31" s="86"/>
      <c r="M31" s="47">
        <f>(D31*L31)/VLOOKUP(E31,'[1]SC-1 Sheet'!$M$6:$O$8,3)</f>
        <v>0</v>
      </c>
    </row>
    <row r="32" spans="2:13" ht="21" customHeight="1" x14ac:dyDescent="0.45">
      <c r="B32" s="83"/>
      <c r="C32" s="84"/>
      <c r="D32" s="85"/>
      <c r="E32" s="127" t="s">
        <v>30</v>
      </c>
      <c r="F32" s="85"/>
      <c r="G32" s="6">
        <f>(D32*F32)/VLOOKUP(E32,'[1]SC-1 Sheet'!$M$6:$O$8,3)</f>
        <v>0</v>
      </c>
      <c r="H32" s="86"/>
      <c r="I32" s="1">
        <f t="shared" si="0"/>
        <v>0</v>
      </c>
      <c r="J32" s="86"/>
      <c r="K32" s="1">
        <f>(D32*J32)/VLOOKUP(E32,'[1]SC-1 Sheet'!$M$6:$O$8,3)</f>
        <v>0</v>
      </c>
      <c r="L32" s="86"/>
      <c r="M32" s="47">
        <f>(D32*L32)/VLOOKUP(E32,'[1]SC-1 Sheet'!$M$6:$O$8,3)</f>
        <v>0</v>
      </c>
    </row>
    <row r="33" spans="2:13" ht="21" customHeight="1" x14ac:dyDescent="0.45">
      <c r="B33" s="83"/>
      <c r="C33" s="84"/>
      <c r="D33" s="85"/>
      <c r="E33" s="127" t="s">
        <v>30</v>
      </c>
      <c r="F33" s="85"/>
      <c r="G33" s="6">
        <f>(D33*F33)/VLOOKUP(E33,'[1]SC-1 Sheet'!$M$6:$O$8,3)</f>
        <v>0</v>
      </c>
      <c r="H33" s="86"/>
      <c r="I33" s="1">
        <f t="shared" si="0"/>
        <v>0</v>
      </c>
      <c r="J33" s="86"/>
      <c r="K33" s="1">
        <f>(D33*J33)/VLOOKUP(E33,'[1]SC-1 Sheet'!$M$6:$O$8,3)</f>
        <v>0</v>
      </c>
      <c r="L33" s="86"/>
      <c r="M33" s="47">
        <f>(D33*L33)/VLOOKUP(E33,'[1]SC-1 Sheet'!$M$6:$O$8,3)</f>
        <v>0</v>
      </c>
    </row>
    <row r="34" spans="2:13" ht="21" customHeight="1" x14ac:dyDescent="0.45">
      <c r="B34" s="83"/>
      <c r="C34" s="84"/>
      <c r="D34" s="85"/>
      <c r="E34" s="127" t="s">
        <v>30</v>
      </c>
      <c r="F34" s="85"/>
      <c r="G34" s="6">
        <f>(D34*F34)/VLOOKUP(E34,'[1]SC-1 Sheet'!$M$6:$O$8,3)</f>
        <v>0</v>
      </c>
      <c r="H34" s="86"/>
      <c r="I34" s="1">
        <f t="shared" si="0"/>
        <v>0</v>
      </c>
      <c r="J34" s="86"/>
      <c r="K34" s="1">
        <f>(D34*J34)/VLOOKUP(E34,'[1]SC-1 Sheet'!$M$6:$O$8,3)</f>
        <v>0</v>
      </c>
      <c r="L34" s="86"/>
      <c r="M34" s="47">
        <f>(D34*L34)/VLOOKUP(E34,'[1]SC-1 Sheet'!$M$6:$O$8,3)</f>
        <v>0</v>
      </c>
    </row>
    <row r="35" spans="2:13" ht="21" customHeight="1" x14ac:dyDescent="0.45">
      <c r="B35" s="83"/>
      <c r="C35" s="84"/>
      <c r="D35" s="85"/>
      <c r="E35" s="127" t="s">
        <v>30</v>
      </c>
      <c r="F35" s="85"/>
      <c r="G35" s="6">
        <f>(D35*F35)/VLOOKUP(E35,'[1]SC-1 Sheet'!$M$6:$O$8,3)</f>
        <v>0</v>
      </c>
      <c r="H35" s="86"/>
      <c r="I35" s="1">
        <f t="shared" si="0"/>
        <v>0</v>
      </c>
      <c r="J35" s="86"/>
      <c r="K35" s="1">
        <f>(D35*J35)/VLOOKUP(E35,'[1]SC-1 Sheet'!$M$6:$O$8,3)</f>
        <v>0</v>
      </c>
      <c r="L35" s="86"/>
      <c r="M35" s="47">
        <f>(D35*L35)/VLOOKUP(E35,'[1]SC-1 Sheet'!$M$6:$O$8,3)</f>
        <v>0</v>
      </c>
    </row>
    <row r="36" spans="2:13" ht="21" customHeight="1" x14ac:dyDescent="0.45">
      <c r="B36" s="83"/>
      <c r="C36" s="84"/>
      <c r="D36" s="85"/>
      <c r="E36" s="127" t="s">
        <v>30</v>
      </c>
      <c r="F36" s="85"/>
      <c r="G36" s="6">
        <f>(D36*F36)/VLOOKUP(E36,'[1]SC-1 Sheet'!$M$6:$O$8,3)</f>
        <v>0</v>
      </c>
      <c r="H36" s="86"/>
      <c r="I36" s="1">
        <f t="shared" si="0"/>
        <v>0</v>
      </c>
      <c r="J36" s="86"/>
      <c r="K36" s="1">
        <f>(D36*J36)/VLOOKUP(E36,'[1]SC-1 Sheet'!$M$6:$O$8,3)</f>
        <v>0</v>
      </c>
      <c r="L36" s="86"/>
      <c r="M36" s="47">
        <f>(D36*L36)/VLOOKUP(E36,'[1]SC-1 Sheet'!$M$6:$O$8,3)</f>
        <v>0</v>
      </c>
    </row>
    <row r="37" spans="2:13" ht="21" customHeight="1" x14ac:dyDescent="0.45">
      <c r="B37" s="83"/>
      <c r="C37" s="84"/>
      <c r="D37" s="85"/>
      <c r="E37" s="127" t="s">
        <v>30</v>
      </c>
      <c r="F37" s="85"/>
      <c r="G37" s="6">
        <f>(D37*F37)/VLOOKUP(E37,'[1]SC-1 Sheet'!$M$6:$O$8,3)</f>
        <v>0</v>
      </c>
      <c r="H37" s="86"/>
      <c r="I37" s="1">
        <f t="shared" si="0"/>
        <v>0</v>
      </c>
      <c r="J37" s="86"/>
      <c r="K37" s="1">
        <f>(D37*J37)/VLOOKUP(E37,'[1]SC-1 Sheet'!$M$6:$O$8,3)</f>
        <v>0</v>
      </c>
      <c r="L37" s="86"/>
      <c r="M37" s="47">
        <f>(D37*L37)/VLOOKUP(E37,'[1]SC-1 Sheet'!$M$6:$O$8,3)</f>
        <v>0</v>
      </c>
    </row>
    <row r="38" spans="2:13" ht="21" customHeight="1" x14ac:dyDescent="0.45">
      <c r="B38" s="83"/>
      <c r="C38" s="84"/>
      <c r="D38" s="85"/>
      <c r="E38" s="127" t="s">
        <v>30</v>
      </c>
      <c r="F38" s="85"/>
      <c r="G38" s="6">
        <f>(D38*F38)/VLOOKUP(E38,'[1]SC-1 Sheet'!$M$6:$O$8,3)</f>
        <v>0</v>
      </c>
      <c r="H38" s="86"/>
      <c r="I38" s="1">
        <f t="shared" si="0"/>
        <v>0</v>
      </c>
      <c r="J38" s="86"/>
      <c r="K38" s="1">
        <f>(D38*J38)/VLOOKUP(E38,'[1]SC-1 Sheet'!$M$6:$O$8,3)</f>
        <v>0</v>
      </c>
      <c r="L38" s="86"/>
      <c r="M38" s="47">
        <f>(D38*L38)/VLOOKUP(E38,'[1]SC-1 Sheet'!$M$6:$O$8,3)</f>
        <v>0</v>
      </c>
    </row>
    <row r="39" spans="2:13" ht="21" customHeight="1" thickBot="1" x14ac:dyDescent="0.5">
      <c r="B39" s="87"/>
      <c r="C39" s="88"/>
      <c r="D39" s="89"/>
      <c r="E39" s="128" t="s">
        <v>30</v>
      </c>
      <c r="F39" s="89"/>
      <c r="G39" s="129">
        <f>(D39*F39)/VLOOKUP(E39,'[1]SC-1 Sheet'!$M$6:$O$8,3)</f>
        <v>0</v>
      </c>
      <c r="H39" s="90"/>
      <c r="I39" s="91">
        <f t="shared" si="0"/>
        <v>0</v>
      </c>
      <c r="J39" s="90"/>
      <c r="K39" s="91">
        <f>(D39*J39)/VLOOKUP(E39,'[1]SC-1 Sheet'!$M$6:$O$8,3)</f>
        <v>0</v>
      </c>
      <c r="L39" s="90"/>
      <c r="M39" s="91">
        <f>(D39*L39)/VLOOKUP(E39,'[1]SC-1 Sheet'!$M$6:$O$8,3)</f>
        <v>0</v>
      </c>
    </row>
    <row r="40" spans="2:13" ht="30" customHeight="1" thickTop="1" thickBot="1" x14ac:dyDescent="0.55000000000000004">
      <c r="B40" s="92"/>
      <c r="C40" s="51" t="s">
        <v>66</v>
      </c>
      <c r="D40" s="93"/>
      <c r="E40" s="93"/>
      <c r="F40" s="12"/>
      <c r="G40" s="93"/>
      <c r="H40" s="94" t="s">
        <v>67</v>
      </c>
      <c r="I40" s="95">
        <f>SUM(I16:I39)</f>
        <v>0</v>
      </c>
      <c r="J40" s="94" t="s">
        <v>68</v>
      </c>
      <c r="K40" s="95">
        <f>SUM(K16:K39)</f>
        <v>0</v>
      </c>
      <c r="L40" s="94" t="s">
        <v>69</v>
      </c>
      <c r="M40" s="95">
        <f>SUM(M16:M39)</f>
        <v>0</v>
      </c>
    </row>
    <row r="41" spans="2:13" ht="15.4" thickTop="1" x14ac:dyDescent="0.4"/>
  </sheetData>
  <sheetProtection formatCells="0" formatColumns="0" formatRows="0"/>
  <dataValidations count="5">
    <dataValidation allowBlank="1" showInputMessage="1" showErrorMessage="1" prompt="Fully Loaded Hourly Rates _x000a_To include ALL taxes (FICA, FUI, SUI, Workmen's Comp)_x000a_and benefits" sqref="H16" xr:uid="{00000000-0002-0000-0400-000000000000}"/>
    <dataValidation type="list" allowBlank="1" showInputMessage="1" showErrorMessage="1" sqref="E16:E39" xr:uid="{00000000-0002-0000-0400-000001000000}">
      <formula1>"E,C,M"</formula1>
    </dataValidation>
    <dataValidation allowBlank="1" showInputMessage="1" showErrorMessage="1" prompt="Calculation:_x000a_   - A Quantity of 40,_x000a_   - A Unit of C (for 100)_x000a_   - And a labor hours per unit of 10_x000a_= (40 * 10)/100 = 4" sqref="G16" xr:uid="{00000000-0002-0000-0400-000002000000}"/>
    <dataValidation allowBlank="1" showInputMessage="1" showErrorMessage="1" prompt="Calculation:_x000a_   - A Quantity of 40,_x000a_   - A Unit of C (for 100)_x000a_   - And a Material Cost of $45_x000a_= (40 * 45)/100 = $18" sqref="K16" xr:uid="{00000000-0002-0000-0400-000003000000}"/>
    <dataValidation allowBlank="1" showInputMessage="1" showErrorMessage="1" prompt="Calculation:_x000a_   - A Quantity of 40,_x000a_   - A Unit of C (for 100)_x000a_   - And an Equipment Cost of $5_x000a_= (40 * 5)/100 = $2" sqref="M16" xr:uid="{00000000-0002-0000-0400-000004000000}"/>
  </dataValidations>
  <printOptions horizontalCentered="1" verticalCentered="1"/>
  <pageMargins left="0.25" right="0.25" top="0.75" bottom="0.25" header="0" footer="0"/>
  <pageSetup scale="60" orientation="landscape" horizont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50683-B171-4FEE-A691-F67DA3E17B4C}">
  <dimension ref="B4:B9"/>
  <sheetViews>
    <sheetView workbookViewId="0">
      <selection activeCell="F18" sqref="F18"/>
    </sheetView>
  </sheetViews>
  <sheetFormatPr defaultRowHeight="15" x14ac:dyDescent="0.4"/>
  <cols>
    <col min="2" max="2" width="64.6640625" customWidth="1"/>
  </cols>
  <sheetData>
    <row r="4" spans="2:2" ht="36" x14ac:dyDescent="0.55000000000000004">
      <c r="B4" s="134" t="s">
        <v>88</v>
      </c>
    </row>
    <row r="5" spans="2:2" ht="18" x14ac:dyDescent="0.55000000000000004">
      <c r="B5" s="132"/>
    </row>
    <row r="6" spans="2:2" ht="146.25" customHeight="1" x14ac:dyDescent="0.4">
      <c r="B6" s="133" t="s">
        <v>89</v>
      </c>
    </row>
    <row r="7" spans="2:2" ht="91.5" customHeight="1" x14ac:dyDescent="0.4">
      <c r="B7" s="133" t="s">
        <v>85</v>
      </c>
    </row>
    <row r="8" spans="2:2" ht="56.25" customHeight="1" x14ac:dyDescent="0.4">
      <c r="B8" s="133" t="s">
        <v>84</v>
      </c>
    </row>
    <row r="9" spans="2:2" ht="102" customHeight="1" x14ac:dyDescent="0.4">
      <c r="B9" s="133" t="s">
        <v>90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SS-1 Sheet</vt:lpstr>
      <vt:lpstr>Continuation Sheet 1</vt:lpstr>
      <vt:lpstr>Continuation Sheet 2</vt:lpstr>
      <vt:lpstr>Continuation Sheet 3</vt:lpstr>
      <vt:lpstr>Continuation Sheet 4</vt:lpstr>
      <vt:lpstr>Mark-up Limitations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Crosby</dc:creator>
  <cp:lastModifiedBy>Moore, Howard Jeffrey (hjm7m)</cp:lastModifiedBy>
  <cp:lastPrinted>2022-02-07T20:28:55Z</cp:lastPrinted>
  <dcterms:created xsi:type="dcterms:W3CDTF">2001-02-08T19:39:21Z</dcterms:created>
  <dcterms:modified xsi:type="dcterms:W3CDTF">2023-09-19T18:31:48Z</dcterms:modified>
</cp:coreProperties>
</file>