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myuva-my.sharepoint.com/personal/sm4da_virginia_edu/Documents/Desktop/"/>
    </mc:Choice>
  </mc:AlternateContent>
  <xr:revisionPtr revIDLastSave="0" documentId="8_{45108911-0B63-401D-AE4E-F58549757514}" xr6:coauthVersionLast="47" xr6:coauthVersionMax="47" xr10:uidLastSave="{00000000-0000-0000-0000-000000000000}"/>
  <bookViews>
    <workbookView xWindow="28680" yWindow="1530" windowWidth="29040" windowHeight="17520" tabRatio="500" xr2:uid="{00000000-000D-0000-FFFF-FFFF00000000}"/>
  </bookViews>
  <sheets>
    <sheet name="FY 2026 Notes" sheetId="7" r:id="rId1"/>
    <sheet name="FY 2026 Final" sheetId="2" r:id="rId2"/>
    <sheet name="ENR BCI" sheetId="5" state="hidden" r:id="rId3"/>
  </sheets>
  <definedNames>
    <definedName name="_xlnm._FilterDatabase" localSheetId="1" hidden="1">'FY 2026 Final'!$A$1:$T$563</definedName>
  </definedName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534" i="2" l="1"/>
  <c r="R534" i="2"/>
  <c r="F563" i="2" l="1"/>
  <c r="F562" i="2"/>
  <c r="F561" i="2"/>
  <c r="F560" i="2"/>
  <c r="F559" i="2"/>
  <c r="F558" i="2"/>
  <c r="F557" i="2"/>
  <c r="F556" i="2"/>
  <c r="F555" i="2"/>
  <c r="F554" i="2"/>
  <c r="F553" i="2"/>
  <c r="F552" i="2"/>
  <c r="F551" i="2"/>
  <c r="F550" i="2"/>
  <c r="F549" i="2"/>
  <c r="F548" i="2"/>
  <c r="F547" i="2"/>
  <c r="F546" i="2"/>
  <c r="F545" i="2"/>
  <c r="F544" i="2"/>
  <c r="F543" i="2"/>
  <c r="F542" i="2"/>
  <c r="F541" i="2"/>
  <c r="F540" i="2"/>
  <c r="F539" i="2"/>
  <c r="F538" i="2"/>
  <c r="F537" i="2"/>
  <c r="F536" i="2"/>
  <c r="F535" i="2"/>
  <c r="F534" i="2"/>
  <c r="F533" i="2"/>
  <c r="F532" i="2"/>
  <c r="F531" i="2"/>
  <c r="F530" i="2"/>
  <c r="F529" i="2"/>
  <c r="F528" i="2"/>
  <c r="F527" i="2"/>
  <c r="F526" i="2"/>
  <c r="F525" i="2"/>
  <c r="F524" i="2"/>
  <c r="F522" i="2"/>
  <c r="F521" i="2"/>
  <c r="F520" i="2"/>
  <c r="F519" i="2"/>
  <c r="F518" i="2"/>
  <c r="F517" i="2"/>
  <c r="F516" i="2"/>
  <c r="F514" i="2"/>
  <c r="F513" i="2"/>
  <c r="F512" i="2"/>
  <c r="F511" i="2"/>
  <c r="F510" i="2"/>
  <c r="F509" i="2"/>
  <c r="F508" i="2"/>
  <c r="F507" i="2"/>
  <c r="F506" i="2"/>
  <c r="F505" i="2"/>
  <c r="F504" i="2"/>
  <c r="F503" i="2"/>
  <c r="F502" i="2"/>
  <c r="F501" i="2"/>
  <c r="F500" i="2"/>
  <c r="F499" i="2"/>
  <c r="F498" i="2"/>
  <c r="F496" i="2"/>
  <c r="F495" i="2"/>
  <c r="F494" i="2"/>
  <c r="F493" i="2"/>
  <c r="F492" i="2"/>
  <c r="F491" i="2"/>
  <c r="F490" i="2"/>
  <c r="F489" i="2"/>
  <c r="F488" i="2"/>
  <c r="F487" i="2"/>
  <c r="F486" i="2"/>
  <c r="F485" i="2"/>
  <c r="F484" i="2"/>
  <c r="F483" i="2"/>
  <c r="F482" i="2"/>
  <c r="F481" i="2"/>
  <c r="F480" i="2"/>
  <c r="F479" i="2"/>
  <c r="F478" i="2"/>
  <c r="F477" i="2"/>
  <c r="F476" i="2"/>
  <c r="F475" i="2"/>
  <c r="F474" i="2"/>
  <c r="F473" i="2"/>
  <c r="F472" i="2"/>
  <c r="F471" i="2"/>
  <c r="F470" i="2"/>
  <c r="F469" i="2"/>
  <c r="F468" i="2"/>
  <c r="F467" i="2"/>
  <c r="F466" i="2"/>
  <c r="F465" i="2"/>
  <c r="F464" i="2"/>
  <c r="F463" i="2"/>
  <c r="F462" i="2"/>
  <c r="F461" i="2"/>
  <c r="F460" i="2"/>
  <c r="F459" i="2"/>
  <c r="F458" i="2"/>
  <c r="F457" i="2"/>
  <c r="F456" i="2"/>
  <c r="F455" i="2"/>
  <c r="F454" i="2"/>
  <c r="F453" i="2"/>
  <c r="F452" i="2"/>
  <c r="F451" i="2"/>
  <c r="F450" i="2"/>
  <c r="F449" i="2"/>
  <c r="F448" i="2"/>
  <c r="F447" i="2"/>
  <c r="F446" i="2"/>
  <c r="F445" i="2"/>
  <c r="F444" i="2"/>
  <c r="F443" i="2"/>
  <c r="F442" i="2"/>
  <c r="F441" i="2"/>
  <c r="F440" i="2"/>
  <c r="F439" i="2"/>
  <c r="F438" i="2"/>
  <c r="F437" i="2"/>
  <c r="F436" i="2"/>
  <c r="F435" i="2"/>
  <c r="F434" i="2"/>
  <c r="F433" i="2"/>
  <c r="F432" i="2"/>
  <c r="F431" i="2"/>
  <c r="F430" i="2"/>
  <c r="F429" i="2"/>
  <c r="F428" i="2"/>
  <c r="F427" i="2"/>
  <c r="F426" i="2"/>
  <c r="F425" i="2"/>
  <c r="F424" i="2"/>
  <c r="F423" i="2"/>
  <c r="F422" i="2"/>
  <c r="F421" i="2"/>
  <c r="F420" i="2"/>
  <c r="F419" i="2"/>
  <c r="F418" i="2"/>
  <c r="F417" i="2"/>
  <c r="F416" i="2"/>
  <c r="F415" i="2"/>
  <c r="F414" i="2"/>
  <c r="F413" i="2"/>
  <c r="F412" i="2"/>
  <c r="F411" i="2"/>
  <c r="F410" i="2"/>
  <c r="F409" i="2"/>
  <c r="F408" i="2"/>
  <c r="F407" i="2"/>
  <c r="F406" i="2"/>
  <c r="F405" i="2"/>
  <c r="F404" i="2"/>
  <c r="F403" i="2"/>
  <c r="F402" i="2"/>
  <c r="F401" i="2"/>
  <c r="F400" i="2"/>
  <c r="F399" i="2"/>
  <c r="F398" i="2"/>
  <c r="F397" i="2"/>
  <c r="F396" i="2"/>
  <c r="F395" i="2"/>
  <c r="F394" i="2"/>
  <c r="F393" i="2"/>
  <c r="F392" i="2"/>
  <c r="F391" i="2"/>
  <c r="F390" i="2"/>
  <c r="F389" i="2"/>
  <c r="F388" i="2"/>
  <c r="F387" i="2"/>
  <c r="F386" i="2"/>
  <c r="F385" i="2"/>
  <c r="F384" i="2"/>
  <c r="F383" i="2"/>
  <c r="F382" i="2"/>
  <c r="F381" i="2"/>
  <c r="F380" i="2"/>
  <c r="F379" i="2"/>
  <c r="F378" i="2"/>
  <c r="F377" i="2"/>
  <c r="F376" i="2"/>
  <c r="F375" i="2"/>
  <c r="F374" i="2"/>
  <c r="F373" i="2"/>
  <c r="F372" i="2"/>
  <c r="F371" i="2"/>
  <c r="F370" i="2"/>
  <c r="F369" i="2"/>
  <c r="F368" i="2"/>
  <c r="F367" i="2"/>
  <c r="F366" i="2"/>
  <c r="F365" i="2"/>
  <c r="F364" i="2"/>
  <c r="F363" i="2"/>
  <c r="F362" i="2"/>
  <c r="F361" i="2"/>
  <c r="F360" i="2"/>
  <c r="F359" i="2"/>
  <c r="F358" i="2"/>
  <c r="F357" i="2"/>
  <c r="F356" i="2"/>
  <c r="F355" i="2"/>
  <c r="F354" i="2"/>
  <c r="F353" i="2"/>
  <c r="F352" i="2"/>
  <c r="F351" i="2"/>
  <c r="F350" i="2"/>
  <c r="F349" i="2"/>
  <c r="F348" i="2"/>
  <c r="F347" i="2"/>
  <c r="F346" i="2"/>
  <c r="F345" i="2"/>
  <c r="F344" i="2"/>
  <c r="F343" i="2"/>
  <c r="F342" i="2"/>
  <c r="F341" i="2"/>
  <c r="F340" i="2"/>
  <c r="F339" i="2"/>
  <c r="F338" i="2"/>
  <c r="F337" i="2"/>
  <c r="F336" i="2"/>
  <c r="F335" i="2"/>
  <c r="F334" i="2"/>
  <c r="F333" i="2"/>
  <c r="F332" i="2"/>
  <c r="F331" i="2"/>
  <c r="F330" i="2"/>
  <c r="F329" i="2"/>
  <c r="F328" i="2"/>
  <c r="F327" i="2"/>
  <c r="F326" i="2"/>
  <c r="F325" i="2"/>
  <c r="F324" i="2"/>
  <c r="F323" i="2"/>
  <c r="F322" i="2"/>
  <c r="F321" i="2"/>
  <c r="F320" i="2"/>
  <c r="F319" i="2"/>
  <c r="F318" i="2"/>
  <c r="F317" i="2"/>
  <c r="F316" i="2"/>
  <c r="F315" i="2"/>
  <c r="F314" i="2"/>
  <c r="F313" i="2"/>
  <c r="F312" i="2"/>
  <c r="F311" i="2"/>
  <c r="F310" i="2"/>
  <c r="F309" i="2"/>
  <c r="F308" i="2"/>
  <c r="F307" i="2"/>
  <c r="F306" i="2"/>
  <c r="F305" i="2"/>
  <c r="F304" i="2"/>
  <c r="F303" i="2"/>
  <c r="F302" i="2"/>
  <c r="F301" i="2"/>
  <c r="F300" i="2"/>
  <c r="F299" i="2"/>
  <c r="F298" i="2"/>
  <c r="F297" i="2"/>
  <c r="F296" i="2"/>
  <c r="F295" i="2"/>
  <c r="F294" i="2"/>
  <c r="F293" i="2"/>
  <c r="F292" i="2"/>
  <c r="F291" i="2"/>
  <c r="F290" i="2"/>
  <c r="F289" i="2"/>
  <c r="F288" i="2"/>
  <c r="F287" i="2"/>
  <c r="F286" i="2"/>
  <c r="F285" i="2"/>
  <c r="F284" i="2"/>
  <c r="F283" i="2"/>
  <c r="F282" i="2"/>
  <c r="F281" i="2"/>
  <c r="F280" i="2"/>
  <c r="F279" i="2"/>
  <c r="F278" i="2"/>
  <c r="F277" i="2"/>
  <c r="F276" i="2"/>
  <c r="F275" i="2"/>
  <c r="F274" i="2"/>
  <c r="F273" i="2"/>
  <c r="F272" i="2"/>
  <c r="F271" i="2"/>
  <c r="F270" i="2"/>
  <c r="F269" i="2"/>
  <c r="F268" i="2"/>
  <c r="F267" i="2"/>
  <c r="F266" i="2"/>
  <c r="F265" i="2"/>
  <c r="F264" i="2"/>
  <c r="F263" i="2"/>
  <c r="F262" i="2"/>
  <c r="F261" i="2"/>
  <c r="F260" i="2"/>
  <c r="F259" i="2"/>
  <c r="F258" i="2"/>
  <c r="F257" i="2"/>
  <c r="F256" i="2"/>
  <c r="F255" i="2"/>
  <c r="F254" i="2"/>
  <c r="F253" i="2"/>
  <c r="F252" i="2"/>
  <c r="F251" i="2"/>
  <c r="F250" i="2"/>
  <c r="F249" i="2"/>
  <c r="F248" i="2"/>
  <c r="F247" i="2"/>
  <c r="F246" i="2"/>
  <c r="F245" i="2"/>
  <c r="F244" i="2"/>
  <c r="F243" i="2"/>
  <c r="F242" i="2"/>
  <c r="F241" i="2"/>
  <c r="F240" i="2"/>
  <c r="F239" i="2"/>
  <c r="F238" i="2"/>
  <c r="F237" i="2"/>
  <c r="F236" i="2"/>
  <c r="F235" i="2"/>
  <c r="F234" i="2"/>
  <c r="F233" i="2"/>
  <c r="F232" i="2"/>
  <c r="F231" i="2"/>
  <c r="F230" i="2"/>
  <c r="F229" i="2"/>
  <c r="F228" i="2"/>
  <c r="F227" i="2"/>
  <c r="F226" i="2"/>
  <c r="F225" i="2"/>
  <c r="F224" i="2"/>
  <c r="F223" i="2"/>
  <c r="F222" i="2"/>
  <c r="F221" i="2"/>
  <c r="F220" i="2"/>
  <c r="F219" i="2"/>
  <c r="F218" i="2"/>
  <c r="F217" i="2"/>
  <c r="F216" i="2"/>
  <c r="F215" i="2"/>
  <c r="F214" i="2"/>
  <c r="F213" i="2"/>
  <c r="F212" i="2"/>
  <c r="F211" i="2"/>
  <c r="F210" i="2"/>
  <c r="F209" i="2"/>
  <c r="F208" i="2"/>
  <c r="F207" i="2"/>
  <c r="F206" i="2"/>
  <c r="F205" i="2"/>
  <c r="F204" i="2"/>
  <c r="F203" i="2"/>
  <c r="F202" i="2"/>
  <c r="F201" i="2"/>
  <c r="F200" i="2"/>
  <c r="F199" i="2"/>
  <c r="F198" i="2"/>
  <c r="F197" i="2"/>
  <c r="F196" i="2"/>
  <c r="F195" i="2"/>
  <c r="F194" i="2"/>
  <c r="F193" i="2"/>
  <c r="F192" i="2"/>
  <c r="F191" i="2"/>
  <c r="F190" i="2"/>
  <c r="F189" i="2"/>
  <c r="F188" i="2"/>
  <c r="F187" i="2"/>
  <c r="F186" i="2"/>
  <c r="F185" i="2"/>
  <c r="F184" i="2"/>
  <c r="F183" i="2"/>
  <c r="F182" i="2"/>
  <c r="F181" i="2"/>
  <c r="F180" i="2"/>
  <c r="F179" i="2"/>
  <c r="F178" i="2"/>
  <c r="F177" i="2"/>
  <c r="F176" i="2"/>
  <c r="F175" i="2"/>
  <c r="F174" i="2"/>
  <c r="F173" i="2"/>
  <c r="F172" i="2"/>
  <c r="F171" i="2"/>
  <c r="F170" i="2"/>
  <c r="F169" i="2"/>
  <c r="F168" i="2"/>
  <c r="F167" i="2"/>
  <c r="F166" i="2"/>
  <c r="F165" i="2"/>
  <c r="F164" i="2"/>
  <c r="F163" i="2"/>
  <c r="F162" i="2"/>
  <c r="F161" i="2"/>
  <c r="F160" i="2"/>
  <c r="F159" i="2"/>
  <c r="F158" i="2"/>
  <c r="F157" i="2"/>
  <c r="F156" i="2"/>
  <c r="F155" i="2"/>
  <c r="F154" i="2"/>
  <c r="F153" i="2"/>
  <c r="F152" i="2"/>
  <c r="F151" i="2"/>
  <c r="F150" i="2"/>
  <c r="F149" i="2"/>
  <c r="F148" i="2"/>
  <c r="F147" i="2"/>
  <c r="F146" i="2"/>
  <c r="F145" i="2"/>
  <c r="F144" i="2"/>
  <c r="F143" i="2"/>
  <c r="F141" i="2"/>
  <c r="F140" i="2"/>
  <c r="F139" i="2"/>
  <c r="F138" i="2"/>
  <c r="F137" i="2"/>
  <c r="F136" i="2"/>
  <c r="F135" i="2"/>
  <c r="F134" i="2"/>
  <c r="F133" i="2"/>
  <c r="F132" i="2"/>
  <c r="F131" i="2"/>
  <c r="F130" i="2"/>
  <c r="F129" i="2"/>
  <c r="F128" i="2"/>
  <c r="F127" i="2"/>
  <c r="F126" i="2"/>
  <c r="F125" i="2"/>
  <c r="F124" i="2"/>
  <c r="F123" i="2"/>
  <c r="F122" i="2"/>
  <c r="F121" i="2"/>
  <c r="F120" i="2"/>
  <c r="F119" i="2"/>
  <c r="F118" i="2"/>
  <c r="F117" i="2"/>
  <c r="F116" i="2"/>
  <c r="F115" i="2"/>
  <c r="F114" i="2"/>
  <c r="F113" i="2"/>
  <c r="F112" i="2"/>
  <c r="F111" i="2"/>
  <c r="F110" i="2"/>
  <c r="F109" i="2"/>
  <c r="F108" i="2"/>
  <c r="F107" i="2"/>
  <c r="F106" i="2"/>
  <c r="F105" i="2"/>
  <c r="F104" i="2"/>
  <c r="F103" i="2"/>
  <c r="F102" i="2"/>
  <c r="F101" i="2"/>
  <c r="F100" i="2"/>
  <c r="F99" i="2"/>
  <c r="F98" i="2"/>
  <c r="F97" i="2"/>
  <c r="F96" i="2"/>
  <c r="F95" i="2"/>
  <c r="F94" i="2"/>
  <c r="F93" i="2"/>
  <c r="F92" i="2"/>
  <c r="F91" i="2"/>
  <c r="F90" i="2"/>
  <c r="F89" i="2"/>
  <c r="F88" i="2"/>
  <c r="F87" i="2"/>
  <c r="F86" i="2"/>
  <c r="F85" i="2"/>
  <c r="F84" i="2"/>
  <c r="F83" i="2"/>
  <c r="F82" i="2"/>
  <c r="F81" i="2"/>
  <c r="F80" i="2"/>
  <c r="F79" i="2"/>
  <c r="F78" i="2"/>
  <c r="F77" i="2"/>
  <c r="F76" i="2"/>
  <c r="F75" i="2"/>
  <c r="F74" i="2"/>
  <c r="F73" i="2"/>
  <c r="F72" i="2"/>
  <c r="F71" i="2"/>
  <c r="F70" i="2"/>
  <c r="F69" i="2"/>
  <c r="F68" i="2"/>
  <c r="F67" i="2"/>
  <c r="F66" i="2"/>
  <c r="F65" i="2"/>
  <c r="F64" i="2"/>
  <c r="F63" i="2"/>
  <c r="F62" i="2"/>
  <c r="F61" i="2"/>
  <c r="F60" i="2"/>
  <c r="F59" i="2"/>
  <c r="F58" i="2"/>
  <c r="F57" i="2"/>
  <c r="F56" i="2"/>
  <c r="F55" i="2"/>
  <c r="F54" i="2"/>
  <c r="F53" i="2"/>
  <c r="F52" i="2"/>
  <c r="F51" i="2"/>
  <c r="F50" i="2"/>
  <c r="F49" i="2"/>
  <c r="F48" i="2"/>
  <c r="F47" i="2"/>
  <c r="F46" i="2"/>
  <c r="F45" i="2"/>
  <c r="F44" i="2"/>
  <c r="F43" i="2"/>
  <c r="F42" i="2"/>
  <c r="F41" i="2"/>
  <c r="F40" i="2"/>
  <c r="F39" i="2"/>
  <c r="F38" i="2"/>
  <c r="F37" i="2"/>
  <c r="F36" i="2"/>
  <c r="F35" i="2"/>
  <c r="F34" i="2"/>
  <c r="F33" i="2"/>
  <c r="F32" i="2"/>
  <c r="F31" i="2"/>
  <c r="F30" i="2"/>
  <c r="F29" i="2"/>
  <c r="F28" i="2"/>
  <c r="F27" i="2"/>
  <c r="F26" i="2"/>
  <c r="F25" i="2"/>
  <c r="F24" i="2"/>
  <c r="F23" i="2"/>
  <c r="F22" i="2"/>
  <c r="F21" i="2"/>
  <c r="F20" i="2"/>
  <c r="F19" i="2"/>
  <c r="F18" i="2"/>
  <c r="F17" i="2"/>
  <c r="F16" i="2"/>
  <c r="F15" i="2"/>
  <c r="F14" i="2"/>
  <c r="F13" i="2"/>
  <c r="F12" i="2"/>
  <c r="F11" i="2"/>
  <c r="F10" i="2"/>
  <c r="F9" i="2"/>
  <c r="F8" i="2"/>
  <c r="F7" i="2"/>
  <c r="F6" i="2"/>
  <c r="F5" i="2"/>
  <c r="F4" i="2"/>
  <c r="F3" i="2"/>
  <c r="F2" i="2"/>
  <c r="T569" i="2"/>
  <c r="S569" i="2"/>
  <c r="R569" i="2"/>
  <c r="T567" i="2"/>
  <c r="S567" i="2"/>
  <c r="R567" i="2"/>
  <c r="Q567" i="2"/>
  <c r="P567" i="2"/>
  <c r="O567" i="2"/>
  <c r="N569" i="2"/>
  <c r="M569" i="2"/>
  <c r="L569" i="2"/>
  <c r="N567" i="2"/>
  <c r="M567" i="2"/>
  <c r="L567" i="2"/>
  <c r="H569" i="2"/>
  <c r="H567" i="2"/>
  <c r="G567" i="2"/>
  <c r="C569" i="2"/>
  <c r="C567" i="2"/>
  <c r="N565" i="2"/>
  <c r="M565" i="2"/>
  <c r="L565" i="2"/>
  <c r="T565" i="2"/>
  <c r="S565" i="2"/>
  <c r="R565" i="2"/>
  <c r="Q565" i="2"/>
  <c r="P565" i="2"/>
  <c r="O565" i="2"/>
  <c r="H565" i="2"/>
  <c r="G565" i="2"/>
  <c r="C565" i="2"/>
</calcChain>
</file>

<file path=xl/sharedStrings.xml><?xml version="1.0" encoding="utf-8"?>
<sst xmlns="http://schemas.openxmlformats.org/spreadsheetml/2006/main" count="1695" uniqueCount="725">
  <si>
    <t>FY 2026 data as of June 30, 2026</t>
  </si>
  <si>
    <t>Notes</t>
  </si>
  <si>
    <t xml:space="preserve">A. </t>
  </si>
  <si>
    <t xml:space="preserve">B. </t>
  </si>
  <si>
    <t xml:space="preserve">C. </t>
  </si>
  <si>
    <t>Property ID</t>
  </si>
  <si>
    <t>Property Description</t>
  </si>
  <si>
    <t>GSF</t>
  </si>
  <si>
    <t>Year Built</t>
  </si>
  <si>
    <t>Most Recent Inspection Date</t>
  </si>
  <si>
    <t>FCI</t>
  </si>
  <si>
    <t>Deficiencies (from FCA, inflated to FY 2026)</t>
  </si>
  <si>
    <t>Current Replacement Value (FY 2026)</t>
  </si>
  <si>
    <t>207 E&amp;G</t>
  </si>
  <si>
    <t>207 AUX</t>
  </si>
  <si>
    <t>209 MC</t>
  </si>
  <si>
    <t>207 E&amp;G GSF</t>
  </si>
  <si>
    <t>207 AUX GSF</t>
  </si>
  <si>
    <t>209 MC GSF</t>
  </si>
  <si>
    <t>207 E&amp;G Deficiencies</t>
  </si>
  <si>
    <t>207 AUX Deficiencies</t>
  </si>
  <si>
    <t>209 MC Deficiencies</t>
  </si>
  <si>
    <t>207 E&amp;G CRV</t>
  </si>
  <si>
    <t>207 AUX CRV</t>
  </si>
  <si>
    <t>209 MC CRV</t>
  </si>
  <si>
    <t>1003 WEST MAIN</t>
  </si>
  <si>
    <t>1948</t>
  </si>
  <si>
    <t>No FCA</t>
  </si>
  <si>
    <t>1018 WEST MAIN ST</t>
  </si>
  <si>
    <t>1903</t>
  </si>
  <si>
    <t/>
  </si>
  <si>
    <t>102 CRESAP ROAD</t>
  </si>
  <si>
    <t>1956</t>
  </si>
  <si>
    <t>108 CRESAP ROAD</t>
  </si>
  <si>
    <t>1107 WEST MAIN STREET</t>
  </si>
  <si>
    <t>1958</t>
  </si>
  <si>
    <t>11TH STREET PARKING GARAGE</t>
  </si>
  <si>
    <t>2008</t>
  </si>
  <si>
    <t>200 MIDMONT LANE</t>
  </si>
  <si>
    <t>1761</t>
  </si>
  <si>
    <t>2400 OLD IVY ROAD</t>
  </si>
  <si>
    <t>1984</t>
  </si>
  <si>
    <t>2476 OLD IVY ROAD</t>
  </si>
  <si>
    <t>2011</t>
  </si>
  <si>
    <t>400 BRANDON AVE</t>
  </si>
  <si>
    <t>1990</t>
  </si>
  <si>
    <t>506 Valley Road</t>
  </si>
  <si>
    <t>1930</t>
  </si>
  <si>
    <t>ABBOTT CENTER</t>
  </si>
  <si>
    <t>2002</t>
  </si>
  <si>
    <t>ABBOTT HOUSE #835</t>
  </si>
  <si>
    <t>1973</t>
  </si>
  <si>
    <t>ABBOTT HOUSE #836</t>
  </si>
  <si>
    <t>AERO RESEARCH BLOCK HOUSE</t>
  </si>
  <si>
    <t>1950</t>
  </si>
  <si>
    <t>AERO RESEARCH QUONSET #1</t>
  </si>
  <si>
    <t>AERO RESEARCH QUONSET #2</t>
  </si>
  <si>
    <t>AERO RESEARCH QUONSET #3</t>
  </si>
  <si>
    <t>AERO RESEARCH STORAGE BUILDING</t>
  </si>
  <si>
    <t>AEROSPACE RESEARCH LABORATORY</t>
  </si>
  <si>
    <t>ALBERT H SMALL BUILDING</t>
  </si>
  <si>
    <t>ALDERMAN ROAD PUMPING STATION</t>
  </si>
  <si>
    <t>1999</t>
  </si>
  <si>
    <t>ALDERMAN SUBSTATION 15KV</t>
  </si>
  <si>
    <t>1989</t>
  </si>
  <si>
    <t>AMPHITHEATER</t>
  </si>
  <si>
    <t>1920</t>
  </si>
  <si>
    <t>AQUATIC &amp; FITNESS CENTER</t>
  </si>
  <si>
    <t>1996</t>
  </si>
  <si>
    <t>ARENA PARKING GARAGE</t>
  </si>
  <si>
    <t>2006</t>
  </si>
  <si>
    <t>ASTRONOMY BUILDING</t>
  </si>
  <si>
    <t>1952</t>
  </si>
  <si>
    <t>AURBACH MEDICAL RESEARCH BUILDING</t>
  </si>
  <si>
    <t>2001</t>
  </si>
  <si>
    <t>BALZ  PUMP HOUSE</t>
  </si>
  <si>
    <t>1967</t>
  </si>
  <si>
    <t>BALZ-DOBIE HOUSE</t>
  </si>
  <si>
    <t>BATTLE BUILDING AT THE UVA CHILDREN'S HOSPITAL</t>
  </si>
  <si>
    <t>2014</t>
  </si>
  <si>
    <t>BAVARO HALL</t>
  </si>
  <si>
    <t>2010</t>
  </si>
  <si>
    <t>BAYLY BUILDING</t>
  </si>
  <si>
    <t>1934</t>
  </si>
  <si>
    <t>BEMISS HOUSE</t>
  </si>
  <si>
    <t>1936</t>
  </si>
  <si>
    <t>BICE HOUSE</t>
  </si>
  <si>
    <t>1974</t>
  </si>
  <si>
    <t>BIOLOGY GREENHOUSE</t>
  </si>
  <si>
    <t>BIOMED. ENG. &amp; MEDICAL SCI. BLD. (MR-5)</t>
  </si>
  <si>
    <t>BLANDY FARM HOUSE</t>
  </si>
  <si>
    <t>1926</t>
  </si>
  <si>
    <t>BLANDY FIELD LAB</t>
  </si>
  <si>
    <t>2012</t>
  </si>
  <si>
    <t>BLANDY FIELD LAB GREENHOUSE</t>
  </si>
  <si>
    <t>2016</t>
  </si>
  <si>
    <t>BLANDY GENETICS BUILDING</t>
  </si>
  <si>
    <t>BLANDY GROUNDS MAINTENANCE SHOP/OLD PROPOGATION GREENHOUSE</t>
  </si>
  <si>
    <t>Blandy Hay Barn</t>
  </si>
  <si>
    <t>BLANDY HEWLETT LEWIS OVERLOOK PAVILION</t>
  </si>
  <si>
    <t>BLANDY INFORMATION KIOSK</t>
  </si>
  <si>
    <t>1979</t>
  </si>
  <si>
    <t>BLANDY NEW PROPAGATION GREENHOUSE</t>
  </si>
  <si>
    <t>2009</t>
  </si>
  <si>
    <t>BLANDY NEW TRAILER LAB</t>
  </si>
  <si>
    <t>BLANDY PARKFIELD LEARNING CENTER</t>
  </si>
  <si>
    <t>BLANDY PEETWOOD PAVILION</t>
  </si>
  <si>
    <t>2003</t>
  </si>
  <si>
    <t>BLANDY RESEARCH VILLAGE COTTAGE 1 (RV1)</t>
  </si>
  <si>
    <t>BLANDY RESEARCH VILLAGE COTTAGE 2 (RV2)</t>
  </si>
  <si>
    <t>BLANDY RESEARCH VILLAGE COTTAGE 3 (RV3)</t>
  </si>
  <si>
    <t>BLANDY RESEARCH VILLAGE COTTAGE 4 (RV4)</t>
  </si>
  <si>
    <t>BLANDY SILO #1</t>
  </si>
  <si>
    <t>BLANDY SILO #2</t>
  </si>
  <si>
    <t>BLANDY STONE COTTAGE</t>
  </si>
  <si>
    <t>BLANDY TENANT FARMHOUSE</t>
  </si>
  <si>
    <t>BLANDY THE QUARTERS</t>
  </si>
  <si>
    <t>BLANDY TRACTOR BARN COMPLEX</t>
  </si>
  <si>
    <t>1998</t>
  </si>
  <si>
    <t>BLANDY WORKSHOP</t>
  </si>
  <si>
    <t>BOND HOUSE</t>
  </si>
  <si>
    <t>2019</t>
  </si>
  <si>
    <t>BONNYCASTLE HOUSE</t>
  </si>
  <si>
    <t>1955</t>
  </si>
  <si>
    <t>BOOKSTORE/CENTRAL GROUNDS PARKING</t>
  </si>
  <si>
    <t>1994</t>
  </si>
  <si>
    <t>BOYD HOUSE #831</t>
  </si>
  <si>
    <t>1976</t>
  </si>
  <si>
    <t>BOYD HOUSE #832</t>
  </si>
  <si>
    <t>BROOKS HALL</t>
  </si>
  <si>
    <t>1877</t>
  </si>
  <si>
    <t>BROWN HALL</t>
  </si>
  <si>
    <t>BRYAN HALL</t>
  </si>
  <si>
    <t>1995</t>
  </si>
  <si>
    <t>BRYANT HALL AT SCOTT STADIUM</t>
  </si>
  <si>
    <t>2000</t>
  </si>
  <si>
    <t>CAMPBELL HALL</t>
  </si>
  <si>
    <t>1969</t>
  </si>
  <si>
    <t>CARL SMITH CLOCK TOWER</t>
  </si>
  <si>
    <t>Carr's Hill / Buckingham Palace</t>
  </si>
  <si>
    <t>1856</t>
  </si>
  <si>
    <t>Carr's Hill / Guest House</t>
  </si>
  <si>
    <t>1910</t>
  </si>
  <si>
    <t>Carr's Hill / Leake Cottage</t>
  </si>
  <si>
    <t>1907</t>
  </si>
  <si>
    <t>Carr's Hill / President's Garage</t>
  </si>
  <si>
    <t>Carr's Hill / President's House</t>
  </si>
  <si>
    <t>CARR'S HILL FIELD SUPPORT FACILITY</t>
  </si>
  <si>
    <t>CARRUTHERS HALL</t>
  </si>
  <si>
    <t>CARTER-HARRISON RESEARCH BUILDING (MR-6)</t>
  </si>
  <si>
    <t>CASA BOLIVAR/SPANISH HOUSE</t>
  </si>
  <si>
    <t>CAUTHEN HOUSE</t>
  </si>
  <si>
    <t>CAVALIER SUBSTATION</t>
  </si>
  <si>
    <t>1988</t>
  </si>
  <si>
    <t>CDW UTILITY</t>
  </si>
  <si>
    <t>1986</t>
  </si>
  <si>
    <t>CENTRAL WING</t>
  </si>
  <si>
    <t>1901</t>
  </si>
  <si>
    <t>CHEMICAL ENGINEERING RESEARCH</t>
  </si>
  <si>
    <t>1992</t>
  </si>
  <si>
    <t>CHEMISTRY BUILDING</t>
  </si>
  <si>
    <t>1968</t>
  </si>
  <si>
    <t>CHILD CARE CENTER</t>
  </si>
  <si>
    <t>1991</t>
  </si>
  <si>
    <t>CLARK HALL</t>
  </si>
  <si>
    <t>1932</t>
  </si>
  <si>
    <t>CLAUDE MOORE HEALTH SCIENCES LIBRARY</t>
  </si>
  <si>
    <t>1975</t>
  </si>
  <si>
    <t>CLAUDE MOORE MEDICAL EDUCATION BUILDING</t>
  </si>
  <si>
    <t>CLAUDE MOORE NURSING EDUCATION BUILDING</t>
  </si>
  <si>
    <t>CLAY HALL</t>
  </si>
  <si>
    <t>1997</t>
  </si>
  <si>
    <t>CLEMONS LIBRARY</t>
  </si>
  <si>
    <t>1981</t>
  </si>
  <si>
    <t>CLINICAL DEPARTMENT WING</t>
  </si>
  <si>
    <t>1935</t>
  </si>
  <si>
    <t>COAL SILOS (4)</t>
  </si>
  <si>
    <t>COAL UNLOADING FACILITY</t>
  </si>
  <si>
    <t>COBB HALL</t>
  </si>
  <si>
    <t>1917</t>
  </si>
  <si>
    <t>COCKE HALL</t>
  </si>
  <si>
    <t>1896</t>
  </si>
  <si>
    <t>COLLINS WING</t>
  </si>
  <si>
    <t>Contemplative Commons</t>
  </si>
  <si>
    <t>2024</t>
  </si>
  <si>
    <t>COPELEY APT  2 TRANSFORMER</t>
  </si>
  <si>
    <t>1963</t>
  </si>
  <si>
    <t>COPELEY APT  3 TRANSFORMER</t>
  </si>
  <si>
    <t>COPELEY APT  7 TRANSFORMER</t>
  </si>
  <si>
    <t>COPELEY APT  9 TRANSFORMER</t>
  </si>
  <si>
    <t>COPELEY APT 10 TRANSFORMER</t>
  </si>
  <si>
    <t>COPELEY APT 12 TRANSFORMER</t>
  </si>
  <si>
    <t>COPELEY APT 16 TRANSFORMER</t>
  </si>
  <si>
    <t>COPELEY APT 19 TRANSFORMER</t>
  </si>
  <si>
    <t>COPELEY APT 21 TRANSFORMER</t>
  </si>
  <si>
    <t>Copeley Apts #1 (210 Copeley Road)</t>
  </si>
  <si>
    <t>Copeley Apts #10 (499 Seymour Road)</t>
  </si>
  <si>
    <t>Copeley Apts #11 (517 Seymour Road)</t>
  </si>
  <si>
    <t>Copeley Apts #12 (525 Seymour Road)</t>
  </si>
  <si>
    <t>Copeley Apts #13 (520 Seymour Road)</t>
  </si>
  <si>
    <t>Copeley Apts #14 (547 Seymour Road)</t>
  </si>
  <si>
    <t>Copeley Apts #15 (278 Peyton Court)</t>
  </si>
  <si>
    <t>1966</t>
  </si>
  <si>
    <t>Copeley Apts #16 (304 Peyton Court)</t>
  </si>
  <si>
    <t>Copeley Apts #17 (324 Peyton Court)</t>
  </si>
  <si>
    <t>Copeley Apts #18 (323 Peyton Court)</t>
  </si>
  <si>
    <t>Copeley Apts #19 (293 Peyton Court)</t>
  </si>
  <si>
    <t>Copeley Apts #2 (212 Copeley Road)</t>
  </si>
  <si>
    <t>Copeley Apts #21 (285 Peyton Court)</t>
  </si>
  <si>
    <t>Copeley Apts #3 (412 Seymour Road)</t>
  </si>
  <si>
    <t>Copeley Apts #4 (410 Seymour Road)</t>
  </si>
  <si>
    <t>Copeley Apts #5 (433 Seymour Road)</t>
  </si>
  <si>
    <t>Copeley Apts #6 (448 Seymour Road)</t>
  </si>
  <si>
    <t>Copeley Apts #7 (474 Seymour Road)</t>
  </si>
  <si>
    <t>Copeley Apts #8 (475 Seymour Road)</t>
  </si>
  <si>
    <t>Copeley Apts #9 (510 Seymour Road)</t>
  </si>
  <si>
    <t>COPELEY MECH. PLANT PUMPING STATION</t>
  </si>
  <si>
    <t>COPELEY SUBSTATION</t>
  </si>
  <si>
    <t>CORNER BUILDING</t>
  </si>
  <si>
    <t>1914</t>
  </si>
  <si>
    <t>COURTENAY HOUSE</t>
  </si>
  <si>
    <t>1964</t>
  </si>
  <si>
    <t>Crackerbox</t>
  </si>
  <si>
    <t>1826</t>
  </si>
  <si>
    <t>CULBRETH ROAD GARAGE</t>
  </si>
  <si>
    <t>DABNEY HOUSE</t>
  </si>
  <si>
    <t>DARDEN CLASSROOM</t>
  </si>
  <si>
    <t>DARDEN FACULTY</t>
  </si>
  <si>
    <t>DARDEN LIBRARY</t>
  </si>
  <si>
    <t>DARDEN PARKING GARAGE</t>
  </si>
  <si>
    <t>DAVENPORT KLOCKNER LANNIGAN TICKET BOOTH</t>
  </si>
  <si>
    <t>DAVIS HOUSE</t>
  </si>
  <si>
    <t>1929</t>
  </si>
  <si>
    <t>DAVIS TRANSFORMER</t>
  </si>
  <si>
    <t>1960</t>
  </si>
  <si>
    <t>DAVIS WING</t>
  </si>
  <si>
    <t>1928</t>
  </si>
  <si>
    <t>DAWSON'S ROW #1</t>
  </si>
  <si>
    <t>1931</t>
  </si>
  <si>
    <t>DAWSON'S ROW #2</t>
  </si>
  <si>
    <t>1890</t>
  </si>
  <si>
    <t>DAWSON'S ROW #3</t>
  </si>
  <si>
    <t>1885</t>
  </si>
  <si>
    <t>DAWSON'S ROW #4</t>
  </si>
  <si>
    <t>1859</t>
  </si>
  <si>
    <t>DEAN COMMONS</t>
  </si>
  <si>
    <t>DELL BUILDING #1</t>
  </si>
  <si>
    <t>2004</t>
  </si>
  <si>
    <t>DELL BUILDING #2</t>
  </si>
  <si>
    <t>DILLARD (SUITES X31-X40)</t>
  </si>
  <si>
    <t>DILLARD (SUITES X41-X48)</t>
  </si>
  <si>
    <t>DILLARD (SUITES X49-X50)</t>
  </si>
  <si>
    <t>DILLARD (SUITES X51-X58)</t>
  </si>
  <si>
    <t>DILLARD (SUITES X59-X60)</t>
  </si>
  <si>
    <t>DISHAROON PARK</t>
  </si>
  <si>
    <t>DRAMA EDUCATION BUILDING</t>
  </si>
  <si>
    <t>DRAMA EDUCATION BUILDING ADDITION</t>
  </si>
  <si>
    <t>2013</t>
  </si>
  <si>
    <t>Duke House / Sunnyside</t>
  </si>
  <si>
    <t>1850</t>
  </si>
  <si>
    <t>DUNGLISON HOUSE</t>
  </si>
  <si>
    <t>DUNGLISON TRANSFORMER</t>
  </si>
  <si>
    <t>EAST CHILLER PLANT</t>
  </si>
  <si>
    <t>East Lawn Dorm</t>
  </si>
  <si>
    <t>East Lawn Garage</t>
  </si>
  <si>
    <t>EAST PARKING GARAGE</t>
  </si>
  <si>
    <t>East Range Dorm</t>
  </si>
  <si>
    <t>ECHOLS HOUSE</t>
  </si>
  <si>
    <t>Edgar Shannon Library</t>
  </si>
  <si>
    <t>1938</t>
  </si>
  <si>
    <t>EMILY COURIC CLINICAL CANCER CENTER</t>
  </si>
  <si>
    <t>EMMET HOUSE</t>
  </si>
  <si>
    <t>EMMET/IVY GARAGE</t>
  </si>
  <si>
    <t>EMS RADIO RELAY/FAN MTN</t>
  </si>
  <si>
    <t>1980</t>
  </si>
  <si>
    <t>ENV. SCI. SHOP BUILDING</t>
  </si>
  <si>
    <t>ENVIRONMENTAL SAFETY STORAGE</t>
  </si>
  <si>
    <t>EQUIP ENCLOSURE #1</t>
  </si>
  <si>
    <t>1972</t>
  </si>
  <si>
    <t>ERN COMMONS</t>
  </si>
  <si>
    <t>FAC INFRASTRUCTURE</t>
  </si>
  <si>
    <t>FAN MT. 10 INCH LOW DOME</t>
  </si>
  <si>
    <t>FAN MT. 31 INCH LOW DOME</t>
  </si>
  <si>
    <t>FAN MT. 40 INCH HIGH DOME</t>
  </si>
  <si>
    <t>FAN MT. COTTAGE</t>
  </si>
  <si>
    <t>FAN MT. STATION HOUSE</t>
  </si>
  <si>
    <t>1945</t>
  </si>
  <si>
    <t>Fan Mtn. Norfolk State Observatory</t>
  </si>
  <si>
    <t>Faulkner Carriage House</t>
  </si>
  <si>
    <t>FAULKNER COTTAGE E</t>
  </si>
  <si>
    <t>1983</t>
  </si>
  <si>
    <t>FAULKNER COTTAGE W</t>
  </si>
  <si>
    <t>Faulkner Hedge House</t>
  </si>
  <si>
    <t>FAULKNER HOUSE</t>
  </si>
  <si>
    <t>1855</t>
  </si>
  <si>
    <t>Faulkner Orchard House</t>
  </si>
  <si>
    <t>1946</t>
  </si>
  <si>
    <t>FAYERWEATHER HALL</t>
  </si>
  <si>
    <t>1895</t>
  </si>
  <si>
    <t>FITZHUGH HOUSE</t>
  </si>
  <si>
    <t>FLUIDS RESEARCH LABORATORY</t>
  </si>
  <si>
    <t>FM GARAGES</t>
  </si>
  <si>
    <t>FM LANDSCAPE SHOP</t>
  </si>
  <si>
    <t>FM SHOP #1</t>
  </si>
  <si>
    <t>FM SHOP #2</t>
  </si>
  <si>
    <t>FM SHOP #3</t>
  </si>
  <si>
    <t>FM SHOP #4</t>
  </si>
  <si>
    <t>FM SHOP #5</t>
  </si>
  <si>
    <t>FM SHOP #6</t>
  </si>
  <si>
    <t>FOCUSED ULTRASOUND</t>
  </si>
  <si>
    <t>Fontaine Central Energy Plant</t>
  </si>
  <si>
    <t>FONTAINE MEDICAL OFFICE BUILDING 1</t>
  </si>
  <si>
    <t>FONTAINE MEDICAL OFFICE BUILDING 2</t>
  </si>
  <si>
    <t>Fontaine Parking Garage</t>
  </si>
  <si>
    <t>FONTANA FOOD CENTER</t>
  </si>
  <si>
    <t>FOOTBALL STORAGE</t>
  </si>
  <si>
    <t>2020</t>
  </si>
  <si>
    <t>FORESTRY BUILDING GARAGE</t>
  </si>
  <si>
    <t>FRENCH HOUSE</t>
  </si>
  <si>
    <t>GARRETT HALL</t>
  </si>
  <si>
    <t>1908</t>
  </si>
  <si>
    <t>Gaston House</t>
  </si>
  <si>
    <t>2021</t>
  </si>
  <si>
    <t>GEORGE WELSH INDOOR PRACTICE FACILITY</t>
  </si>
  <si>
    <t>GIBBONS HOUSE</t>
  </si>
  <si>
    <t>2015</t>
  </si>
  <si>
    <t>GILDERSLEEVE HOUSE</t>
  </si>
  <si>
    <t>GILMER HALL</t>
  </si>
  <si>
    <t>GLENN HOUSE #829</t>
  </si>
  <si>
    <t>GLENN HOUSE #830</t>
  </si>
  <si>
    <t>GOOCH (SUITES X01-X06)</t>
  </si>
  <si>
    <t>GOOCH (SUITES X07-X10)</t>
  </si>
  <si>
    <t>GOOCH (SUITES X11-X20)</t>
  </si>
  <si>
    <t>GOOCH (SUITES X21-X30)</t>
  </si>
  <si>
    <t>GROVE STREET 999 (LEE BUILDING)</t>
  </si>
  <si>
    <t>1965</t>
  </si>
  <si>
    <t>Gwin Hall</t>
  </si>
  <si>
    <t>1993</t>
  </si>
  <si>
    <t>HALSEY HALL</t>
  </si>
  <si>
    <t>HANCOCK HOUSE</t>
  </si>
  <si>
    <t>Harrison Family Olympic Sports Center</t>
  </si>
  <si>
    <t>HARRISON HOUSE</t>
  </si>
  <si>
    <t>HARRISON INSTITUTE AND SMALL SPECIAL COLLECTIONS LIBRARY</t>
  </si>
  <si>
    <t>HEATING PLANT</t>
  </si>
  <si>
    <t>1953</t>
  </si>
  <si>
    <t>HEATING PLANT STORAGE BUILDING</t>
  </si>
  <si>
    <t>HENCH APTS</t>
  </si>
  <si>
    <t>HIGH ENERGY PHYSICS ANNEX</t>
  </si>
  <si>
    <t>HIGH ENERGY PHYSICS LAB</t>
  </si>
  <si>
    <t>HOLMES HOUSE</t>
  </si>
  <si>
    <t>Hospital Drive Traffic Pavilion</t>
  </si>
  <si>
    <t>HOSPITAL LINK</t>
  </si>
  <si>
    <t>HOTEL A</t>
  </si>
  <si>
    <t>HOTEL B/ WASHINGTON HALL</t>
  </si>
  <si>
    <t>HOTEL C/ JEFFERSON HALL</t>
  </si>
  <si>
    <t>Hotel D</t>
  </si>
  <si>
    <t>HOTEL E ANNEX/ COLONNADE HOTEL</t>
  </si>
  <si>
    <t>1846</t>
  </si>
  <si>
    <t>HOTEL E/ COLONNADE HOTEL</t>
  </si>
  <si>
    <t>HOTEL F/ LEVERING HALL</t>
  </si>
  <si>
    <t>HOXTON APTS</t>
  </si>
  <si>
    <t>HUMPHREYS HOUSE</t>
  </si>
  <si>
    <t>HUNTER SMITH BAND BUILDING</t>
  </si>
  <si>
    <t>Hunton Andrews Kurth</t>
  </si>
  <si>
    <t>IMREC COMPOST SHED</t>
  </si>
  <si>
    <t>IMREC STORAGE SHED</t>
  </si>
  <si>
    <t>INTERNATIONAL HOUSE GARAGE</t>
  </si>
  <si>
    <t>IVY MOUNTAIN CENTRAL UTILITY PLANT</t>
  </si>
  <si>
    <t>IVY MOUNTAIN PARKING GARAGE</t>
  </si>
  <si>
    <t>IVY STACKS</t>
  </si>
  <si>
    <t>IVY STACKS PUMP HOUSE</t>
  </si>
  <si>
    <t>JEFFERSON PARK MEDICAL OFFICE BUILDING</t>
  </si>
  <si>
    <t>1971</t>
  </si>
  <si>
    <t>JESSER HALL</t>
  </si>
  <si>
    <t>1985</t>
  </si>
  <si>
    <t>JOHN PAUL JONES ARENA</t>
  </si>
  <si>
    <t>JOHN W. WARNER HALL</t>
  </si>
  <si>
    <t>1942</t>
  </si>
  <si>
    <t>JOHNSON HOUSE</t>
  </si>
  <si>
    <t>KELLOGG HOUSE</t>
  </si>
  <si>
    <t>KENT HOUSE</t>
  </si>
  <si>
    <t>KERCHOF HALL</t>
  </si>
  <si>
    <t>KLOCKNER STADIUM</t>
  </si>
  <si>
    <t>LACY HALL</t>
  </si>
  <si>
    <t>LADY ASTOR PAVILION</t>
  </si>
  <si>
    <t>LAMBETH COLONNADE</t>
  </si>
  <si>
    <t>1913</t>
  </si>
  <si>
    <t>LAMBETH FIELD #50</t>
  </si>
  <si>
    <t>LAMBETH FIELD #51</t>
  </si>
  <si>
    <t>LAMBETH FIELD #52</t>
  </si>
  <si>
    <t>LAMBETH FIELD #53</t>
  </si>
  <si>
    <t>LAMBETH FIELD #54</t>
  </si>
  <si>
    <t>LAMBETH FIELD #55</t>
  </si>
  <si>
    <t>LAMBETH FIELD #56</t>
  </si>
  <si>
    <t>LAMBETH FIELD #57</t>
  </si>
  <si>
    <t>LAMBETH FIELD #58</t>
  </si>
  <si>
    <t>LAMBETH FIELD #59</t>
  </si>
  <si>
    <t>LAMBETH FIELD #60</t>
  </si>
  <si>
    <t>LAMBETH FIELD #61</t>
  </si>
  <si>
    <t>LAMBETH FIELD #62</t>
  </si>
  <si>
    <t>LAMBETH FIELD #63</t>
  </si>
  <si>
    <t>LAMBETH FIELD #65</t>
  </si>
  <si>
    <t>LAMBETH FIELD #66</t>
  </si>
  <si>
    <t>LAMBETH FIELD #67</t>
  </si>
  <si>
    <t>LAMBETH FIELD #68</t>
  </si>
  <si>
    <t>LAMBETH FIELD #69</t>
  </si>
  <si>
    <t>LAMBETH FIELD #70</t>
  </si>
  <si>
    <t>LAMBETH FIELD #71</t>
  </si>
  <si>
    <t>LAMBETH FIELD #72</t>
  </si>
  <si>
    <t>LAMBETH FIELD #73</t>
  </si>
  <si>
    <t>LAMBETH FIELD #74</t>
  </si>
  <si>
    <t>LAMBETH FIELD #75</t>
  </si>
  <si>
    <t>LAMBETH FIELD COMMONS</t>
  </si>
  <si>
    <t>LAMBETH HOUSE</t>
  </si>
  <si>
    <t>LEAKE BUILDING</t>
  </si>
  <si>
    <t>LEFEVRE HOUSE</t>
  </si>
  <si>
    <t>LILE-MAUPIN HOUSE</t>
  </si>
  <si>
    <t>LITTLE MOREA</t>
  </si>
  <si>
    <t>1835</t>
  </si>
  <si>
    <t>LONG HOUSE</t>
  </si>
  <si>
    <t>LORNA SUNDBERG INTERNATIONAL CENTER</t>
  </si>
  <si>
    <t>MADISON HALL</t>
  </si>
  <si>
    <t>1905</t>
  </si>
  <si>
    <t>MALCOLM W COLE CHILD CARE CENTER</t>
  </si>
  <si>
    <t>MALLET HOUSE</t>
  </si>
  <si>
    <t>MALONE HOUSE</t>
  </si>
  <si>
    <t>MARY MUNFORD HOUSE</t>
  </si>
  <si>
    <t>MASSIE ROAD PLANT @ ARENA PARKING GARAGE</t>
  </si>
  <si>
    <t>2005</t>
  </si>
  <si>
    <t>MCARTHUR SQUASH CENTER</t>
  </si>
  <si>
    <t>MCCORMICK OBSERVATORY</t>
  </si>
  <si>
    <t>1880</t>
  </si>
  <si>
    <t>McGuffey Cottage</t>
  </si>
  <si>
    <t>1870</t>
  </si>
  <si>
    <t>MCGUFFEY HOUSE</t>
  </si>
  <si>
    <t>MCINTIRE WING</t>
  </si>
  <si>
    <t>1922</t>
  </si>
  <si>
    <t>MCKIM HALL</t>
  </si>
  <si>
    <t>MCLEOD HALL</t>
  </si>
  <si>
    <t>MECHANICAL ENGINEERING</t>
  </si>
  <si>
    <t>MEDICAL RESEARCH LAB (MR-4)</t>
  </si>
  <si>
    <t>MEDICAL SCHOOL BLDG</t>
  </si>
  <si>
    <t>MEDICAL SCHOOL STORAGE</t>
  </si>
  <si>
    <t>MEDICAL SCHOOL TRANSFORMER</t>
  </si>
  <si>
    <t>MEMORIAL GYMNASIUM</t>
  </si>
  <si>
    <t>1925</t>
  </si>
  <si>
    <t>METCALF HOUSE</t>
  </si>
  <si>
    <t>MICHIE NORTH</t>
  </si>
  <si>
    <t>1961</t>
  </si>
  <si>
    <t>MICHIE SOUTH</t>
  </si>
  <si>
    <t>MILTON AIRPORT HANGAR BLDG</t>
  </si>
  <si>
    <t>1940</t>
  </si>
  <si>
    <t>MILTON AIRPORT HOUSE</t>
  </si>
  <si>
    <t>MIMOSA CT 134</t>
  </si>
  <si>
    <t>MIMOSA CT 137</t>
  </si>
  <si>
    <t>MIMOSA CT 138</t>
  </si>
  <si>
    <t>MIMOSA CT 143</t>
  </si>
  <si>
    <t>MIMOSA CT 144</t>
  </si>
  <si>
    <t>MIMOSA CT 147</t>
  </si>
  <si>
    <t>MIMOSA CT 148</t>
  </si>
  <si>
    <t>MIMOSA DR 109</t>
  </si>
  <si>
    <t>MIMOSA DR 110</t>
  </si>
  <si>
    <t>MIMOSA DR 111</t>
  </si>
  <si>
    <t>MIMOSA DR 113</t>
  </si>
  <si>
    <t>MIMOSA DR 115</t>
  </si>
  <si>
    <t>MIMOSA DR 117</t>
  </si>
  <si>
    <t>MIMOSA DR 118</t>
  </si>
  <si>
    <t>MIMOSA DR 121</t>
  </si>
  <si>
    <t>1806</t>
  </si>
  <si>
    <t>MIMOSA DR 122</t>
  </si>
  <si>
    <t>MIMOSA DR 123</t>
  </si>
  <si>
    <t>MIMOSA DR 124</t>
  </si>
  <si>
    <t>MIMOSA DR 125</t>
  </si>
  <si>
    <t>Mimosa Drive Storage</t>
  </si>
  <si>
    <t>MINOR HALL</t>
  </si>
  <si>
    <t>MITCHELL APTS</t>
  </si>
  <si>
    <t>ML-AUDUBON COTTAGE</t>
  </si>
  <si>
    <t>ML-BANNISTER COTTAGE</t>
  </si>
  <si>
    <t>ML-Bartram House</t>
  </si>
  <si>
    <t>ML-BURNS COTTAGE</t>
  </si>
  <si>
    <t>1970</t>
  </si>
  <si>
    <t>ML-CATESBY COTTAGE</t>
  </si>
  <si>
    <t>ML-CHAPMAN COTTAGE</t>
  </si>
  <si>
    <t>ML-CLAYTON COTTAGE</t>
  </si>
  <si>
    <t>ML-DESCHWEINITZ COTTAGE</t>
  </si>
  <si>
    <t>ML-DIRECTORS CABIN</t>
  </si>
  <si>
    <t>ML-ELLIOTT COTTAGE</t>
  </si>
  <si>
    <t>ML-GATTINGER COTTAGE</t>
  </si>
  <si>
    <t>ML-Greenhouse</t>
  </si>
  <si>
    <t>ML-HARIOT COTTAGE</t>
  </si>
  <si>
    <t>ML-HENTZ MOHR COTTAGE</t>
  </si>
  <si>
    <t>ML-HOLBROOK COTTAGE</t>
  </si>
  <si>
    <t>ML-JEFFERSON HALL</t>
  </si>
  <si>
    <t>ML-LAING HALL</t>
  </si>
  <si>
    <t>ML-LECONTE COTTAGE</t>
  </si>
  <si>
    <t>ML-MAPHIS COTTAGE</t>
  </si>
  <si>
    <t>ML-MICHAUX COTTAGE</t>
  </si>
  <si>
    <t>ML-MITCHELL COTTAGE</t>
  </si>
  <si>
    <t>ML-Murray Hall</t>
  </si>
  <si>
    <t>ML-RAFINESQUE LAB</t>
  </si>
  <si>
    <t>ML-REED COTTAGE</t>
  </si>
  <si>
    <t>ML-Ruth Patrick Hall</t>
  </si>
  <si>
    <t>1939</t>
  </si>
  <si>
    <t>ML-SCHOEW COTTAGE</t>
  </si>
  <si>
    <t>ML-SERVICE STORAGE BUILDING</t>
  </si>
  <si>
    <t>ML-SEWAGE PLANT</t>
  </si>
  <si>
    <t>ML-STORAGE BUILDING</t>
  </si>
  <si>
    <t>ML-Tawney House</t>
  </si>
  <si>
    <t>ML-WALTON PAVILION</t>
  </si>
  <si>
    <t>1987</t>
  </si>
  <si>
    <t>ML-WASHINGTON COTTAGE</t>
  </si>
  <si>
    <t>ML-Well House</t>
  </si>
  <si>
    <t>ML-Wilbur Lab</t>
  </si>
  <si>
    <t>Molly and Robert Hardie Football Operations Center</t>
  </si>
  <si>
    <t>2023</t>
  </si>
  <si>
    <t>MONROE HALL</t>
  </si>
  <si>
    <t>MONROE HILL ELEVATOR</t>
  </si>
  <si>
    <t>Monroe Hill Garage</t>
  </si>
  <si>
    <t>Monroe Hill House</t>
  </si>
  <si>
    <t>1814</t>
  </si>
  <si>
    <t>Monroe Hill Range</t>
  </si>
  <si>
    <t>1848</t>
  </si>
  <si>
    <t>MONTEBELLO</t>
  </si>
  <si>
    <t>1830</t>
  </si>
  <si>
    <t>MONTEBELLO GARAGE</t>
  </si>
  <si>
    <t>MONTESANO</t>
  </si>
  <si>
    <t>MOREA GARAGE</t>
  </si>
  <si>
    <t>1915</t>
  </si>
  <si>
    <t>MOREA HOUSE</t>
  </si>
  <si>
    <t>MOSER RADIATION THERAPY CENTER</t>
  </si>
  <si>
    <t>MOTORCYCLE STORAGE</t>
  </si>
  <si>
    <t>MULTISTORY BUILDING</t>
  </si>
  <si>
    <t>MULTISTORY ENTRY PAVILION</t>
  </si>
  <si>
    <t>N GROUNDS MECH PLANT</t>
  </si>
  <si>
    <t>N GROUNDS SUBSTATION</t>
  </si>
  <si>
    <t>NEW CABELL HALL</t>
  </si>
  <si>
    <t>NEWCOMB HALL</t>
  </si>
  <si>
    <t>NEWCOMB ROAD CHILLER PLANT</t>
  </si>
  <si>
    <t>NORRIS HOUSE</t>
  </si>
  <si>
    <t>NORTH CHILLER PLANT</t>
  </si>
  <si>
    <t>NORTH GROUNDS RECREATION ADDITION</t>
  </si>
  <si>
    <t>NORTH GROUNDS RECREATION CTR</t>
  </si>
  <si>
    <t>NORTH WING</t>
  </si>
  <si>
    <t>NORTHRIDGE BUILDING</t>
  </si>
  <si>
    <t>Oak Lawn</t>
  </si>
  <si>
    <t>Oakhurst Cir 118</t>
  </si>
  <si>
    <t>Oakhurst Cir Garage</t>
  </si>
  <si>
    <t>OBSERVATORY HOUSE #1 (ALDEN)</t>
  </si>
  <si>
    <t>OBSERVATORY HOUSE #2 (VYSSOTSKY)</t>
  </si>
  <si>
    <t>OBSERVATORY MOUNTAIN ENGINEERING RESEARCH FACILITY</t>
  </si>
  <si>
    <t>1962</t>
  </si>
  <si>
    <t>O-Hill Dining Facility</t>
  </si>
  <si>
    <t>OLD CABELL HALL</t>
  </si>
  <si>
    <t>Old Ivy Hall</t>
  </si>
  <si>
    <t>2018</t>
  </si>
  <si>
    <t>Old Ivy Road Parking Garage</t>
  </si>
  <si>
    <t>OLSSON HALL</t>
  </si>
  <si>
    <t>O'NEIL HALL</t>
  </si>
  <si>
    <t>OYSTER LAB (ANHEUSER-BUSCH COASTAL RESEARCH CENTER)</t>
  </si>
  <si>
    <t>OYSTER RESIDENCE (ANHEUSER-BUSCH COASTAL RESEARCH CENTER)</t>
  </si>
  <si>
    <t>PAGE HOUSE</t>
  </si>
  <si>
    <t>PALMER PARK</t>
  </si>
  <si>
    <t>PARKING &amp; TRANSIT</t>
  </si>
  <si>
    <t>Pavilion I</t>
  </si>
  <si>
    <t>Pavilion II</t>
  </si>
  <si>
    <t>Pavilion III</t>
  </si>
  <si>
    <t>Pavilion IV</t>
  </si>
  <si>
    <t>Pavilion IX</t>
  </si>
  <si>
    <t>Pavilion V</t>
  </si>
  <si>
    <t>Pavilion VI</t>
  </si>
  <si>
    <t>PAVILION VII/COLONNADE CLUB</t>
  </si>
  <si>
    <t>Pavilion VIII</t>
  </si>
  <si>
    <t>Pavilion X</t>
  </si>
  <si>
    <t>PEABODY HALL</t>
  </si>
  <si>
    <t>Pendleton Hall</t>
  </si>
  <si>
    <t>PETERS HOUSE</t>
  </si>
  <si>
    <t>PEYTON HOUSE</t>
  </si>
  <si>
    <t>PEYTON HOUSE ANNEX</t>
  </si>
  <si>
    <t>PEYTON HOUSE MODULAR OFFICE</t>
  </si>
  <si>
    <t>PHYSICAL AND LIFE SCIENCES BUILDING</t>
  </si>
  <si>
    <t>PHYSICS/JESSE BEAMS LABORATORY</t>
  </si>
  <si>
    <t>1954</t>
  </si>
  <si>
    <t>PINN HALL</t>
  </si>
  <si>
    <t>POE ALLEY #1</t>
  </si>
  <si>
    <t>POLICE BLDG</t>
  </si>
  <si>
    <t>PRATT DRIVE NORTH</t>
  </si>
  <si>
    <t>2007</t>
  </si>
  <si>
    <t>PRATT DRIVE SOUTH</t>
  </si>
  <si>
    <t>PRIMARY CARE CENTER</t>
  </si>
  <si>
    <t>PRIMARY CARE CENTER ANNEX</t>
  </si>
  <si>
    <t>PRINTING SERVICE CENTER</t>
  </si>
  <si>
    <t>PRINTING SERVICE CENTER ADDITION</t>
  </si>
  <si>
    <t>Ramazani House</t>
  </si>
  <si>
    <t>RANDALL HALL</t>
  </si>
  <si>
    <t>1897</t>
  </si>
  <si>
    <t>Ray C Hunt Drive 400</t>
  </si>
  <si>
    <t>RAY C HUNT DRIVE 500</t>
  </si>
  <si>
    <t>RAY C HUNT DRIVE 560</t>
  </si>
  <si>
    <t>RECYCLING SORTING FACILITY</t>
  </si>
  <si>
    <t>RIBBLE HOUSE #837</t>
  </si>
  <si>
    <t>RIBBLE HOUSE #838</t>
  </si>
  <si>
    <t>RIBBLE HOUSE #839</t>
  </si>
  <si>
    <t>RICE HALL</t>
  </si>
  <si>
    <t>RIDLEY HALL</t>
  </si>
  <si>
    <t>ROBERTA GWATHMEY HOUSE</t>
  </si>
  <si>
    <t>ROBERTSON HALL</t>
  </si>
  <si>
    <t>ROGERS HOUSE</t>
  </si>
  <si>
    <t>ROTUNDA</t>
  </si>
  <si>
    <t>ROUSS HALL</t>
  </si>
  <si>
    <t>RUFFIN HALL</t>
  </si>
  <si>
    <t>Runk Dining Hall</t>
  </si>
  <si>
    <t>SAUNDERS HALL</t>
  </si>
  <si>
    <t>School Of Data Science</t>
  </si>
  <si>
    <t>SCOTT STADIUM</t>
  </si>
  <si>
    <t>SCOTT STADIUM SCOREBOARD</t>
  </si>
  <si>
    <t>SHANNON HOUSE</t>
  </si>
  <si>
    <t>SHARON L. HOSTLER CHILD DEVELOPMENT CENTER</t>
  </si>
  <si>
    <t>SHEA HOUSE</t>
  </si>
  <si>
    <t>SHELBURNE HALL/HIGHWAY RESEARCH</t>
  </si>
  <si>
    <t>SHERIDAN G. SNYDER TRANSLATIONAL RESEARCH BUILDING</t>
  </si>
  <si>
    <t>Shumway Hall</t>
  </si>
  <si>
    <t>2025</t>
  </si>
  <si>
    <t>SIEG WAREHOUSE</t>
  </si>
  <si>
    <t>SKIPWITH HALL</t>
  </si>
  <si>
    <t>SLAUGHTER HALL</t>
  </si>
  <si>
    <t>SLAUGHTER RECREATION CENTER</t>
  </si>
  <si>
    <t>SMALL OBSERVATORY</t>
  </si>
  <si>
    <t>Smith Hall</t>
  </si>
  <si>
    <t>SMITH HOUSE</t>
  </si>
  <si>
    <t>SNAVLEY HOUSE #833</t>
  </si>
  <si>
    <t>SNAVLEY HOUSE #834</t>
  </si>
  <si>
    <t>SOUTH CHILLER PLANT</t>
  </si>
  <si>
    <t>SOUTH LAWN GIBSON HALL</t>
  </si>
  <si>
    <t>SOUTH LAWN NAU HALL</t>
  </si>
  <si>
    <t>SOUTH PARKING GARAGE</t>
  </si>
  <si>
    <t>SPEC MAT HANDLING FAC /EHS</t>
  </si>
  <si>
    <t>SPRIGG LANE HOUSE</t>
  </si>
  <si>
    <t>STACEY HALL</t>
  </si>
  <si>
    <t>STADIUM PARKING GARAGE</t>
  </si>
  <si>
    <t>STADIUM RD. 2504</t>
  </si>
  <si>
    <t>STEELE WING</t>
  </si>
  <si>
    <t>STONE HALL (NRAO)</t>
  </si>
  <si>
    <t>STUDENT ACTIVITIES BUILDING</t>
  </si>
  <si>
    <t>STUDENT FACULTY CENTER (LAW)</t>
  </si>
  <si>
    <t>Student Health And Wellness Center</t>
  </si>
  <si>
    <t>SUHLING RESEARCH LAB</t>
  </si>
  <si>
    <t>Sycamore Hill Administration Building</t>
  </si>
  <si>
    <t>Sycamore Hill Gate House</t>
  </si>
  <si>
    <t>Sycamore Hill Generator Shed</t>
  </si>
  <si>
    <t>Sycamore Hill Landscape Equipment Shed</t>
  </si>
  <si>
    <t>Sycamore Hill Main Building</t>
  </si>
  <si>
    <t>1951</t>
  </si>
  <si>
    <t>Sycamore Hill Pool Equipment Shed</t>
  </si>
  <si>
    <t>Sycamore Hill Storage Shed</t>
  </si>
  <si>
    <t>TELEPHONE EXCHANGE</t>
  </si>
  <si>
    <t>TENNIS SUPPORT BUILDING @ BOARS HEAD</t>
  </si>
  <si>
    <t>The Forum Hotel</t>
  </si>
  <si>
    <t>The Mews</t>
  </si>
  <si>
    <t>THE PARK - INDOOR FIELD #7</t>
  </si>
  <si>
    <t>The Park - Restroom #1</t>
  </si>
  <si>
    <t>The Park - Restroom #2</t>
  </si>
  <si>
    <t>THE PARK - SUPPORT FACILITY</t>
  </si>
  <si>
    <t>THORNTON HALL</t>
  </si>
  <si>
    <t>TJAGLCS GUARDHOUSE</t>
  </si>
  <si>
    <t>2017</t>
  </si>
  <si>
    <t>TJAGLCS SCHOOL</t>
  </si>
  <si>
    <t>TJAGLCS SCHOOL ADDITION</t>
  </si>
  <si>
    <t>TJAGLCS STORAGE BUILDING</t>
  </si>
  <si>
    <t>TUCKER HOUSE</t>
  </si>
  <si>
    <t>TUTTLE-DUNNINGTON HOUSE</t>
  </si>
  <si>
    <t>UNIVERSITY CHAPEL</t>
  </si>
  <si>
    <t>1888</t>
  </si>
  <si>
    <t>UNIVERSITY HOSPITAL</t>
  </si>
  <si>
    <t>UNIVERSITY OF VIRGINIA TRANSITIONAL CARE HOSPITAL</t>
  </si>
  <si>
    <t>UPD MODULAR ANNEX</t>
  </si>
  <si>
    <t>UVA CLINICAL LABORATORY</t>
  </si>
  <si>
    <t>UVA ENDOSCOPY MONROE LANE</t>
  </si>
  <si>
    <t>UVA MEDICAL PARK SPRING CREEK</t>
  </si>
  <si>
    <t>UVA Orange Medical Park</t>
  </si>
  <si>
    <t>UVA ORTHOPEDIC CENTER</t>
  </si>
  <si>
    <t>2022</t>
  </si>
  <si>
    <t>VARSITY HALL</t>
  </si>
  <si>
    <t>1858</t>
  </si>
  <si>
    <t>VAUGHAN HOUSE</t>
  </si>
  <si>
    <t>VENABLE HOUSE</t>
  </si>
  <si>
    <t>Virginia Guesthouse</t>
  </si>
  <si>
    <t>2026</t>
  </si>
  <si>
    <t>VIVARIUM BUILDING #20</t>
  </si>
  <si>
    <t>VIVARIUM BUILDING #21</t>
  </si>
  <si>
    <t>VIVARIUM PUMP HOUSE</t>
  </si>
  <si>
    <t>VIVARIUM STORAGE</t>
  </si>
  <si>
    <t>WATSON-WEBB HOUSE</t>
  </si>
  <si>
    <t>WEEDON HOUSE</t>
  </si>
  <si>
    <t>West Lawn Dorm</t>
  </si>
  <si>
    <t>West Lawn Garage</t>
  </si>
  <si>
    <t>West Lawn Wash Room</t>
  </si>
  <si>
    <t>West Range Dorms</t>
  </si>
  <si>
    <t>West Scott Stadium Parking Garage</t>
  </si>
  <si>
    <t>WHYBURN HOUSE</t>
  </si>
  <si>
    <t>WILSDORF HALL</t>
  </si>
  <si>
    <t>WILSON HALL</t>
  </si>
  <si>
    <t>WOMEN'S LACROSSE</t>
  </si>
  <si>
    <t>WOODY HOUSE</t>
  </si>
  <si>
    <t>Wrestling Head Coach/Sports Medicine</t>
  </si>
  <si>
    <t>Wrestling Mat</t>
  </si>
  <si>
    <t>X-RAY STORAGE BLDG</t>
  </si>
  <si>
    <t>X-RAY WING</t>
  </si>
  <si>
    <t>YEN HOUSE</t>
  </si>
  <si>
    <t>YOUNGER APTS</t>
  </si>
  <si>
    <t>ZEHMER HALL</t>
  </si>
  <si>
    <t>1959</t>
  </si>
  <si>
    <t>ZEHMER STORAGE BUILDING</t>
  </si>
  <si>
    <t>ZEHMER UPLINK SHELTER</t>
  </si>
  <si>
    <t>Total:</t>
  </si>
  <si>
    <t xml:space="preserve">Sum If 'Deficiencies' Column Contains Data </t>
  </si>
  <si>
    <t xml:space="preserve">Sum If 'Deficiencies' Column Contains "No FCA" </t>
  </si>
  <si>
    <t>Engineering News-Record</t>
  </si>
  <si>
    <t>Building Cost Index (BCI) as of each July</t>
  </si>
  <si>
    <t>FY_END</t>
  </si>
  <si>
    <t>BCI_July</t>
  </si>
  <si>
    <t>Yr-to-Yr Delta</t>
  </si>
  <si>
    <t>–</t>
  </si>
  <si>
    <t>FY 2026 = current index used for this report (provided value); CRV escalation only.</t>
  </si>
  <si>
    <t>Deficiencies are escalated by the current-to-prior-year index ratio (8,912.81 ÷ 8,577). FY 1996–2025 per prior workbook.</t>
  </si>
  <si>
    <t>Most 207 E&amp;G buildings carry a Starting Inflation Index of 4,197 (FY 2005 base).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</si>
</sst>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5" formatCode="&quot;$&quot;#,##0_);\(&quot;$&quot;#,##0\)"/>
    <numFmt numFmtId="164" formatCode="0.0%"/>
    <numFmt numFmtId="165" formatCode="\$#,##0_);&quot;($&quot;#,##0\)"/>
    <numFmt numFmtId="166" formatCode="0000"/>
    <numFmt numFmtId="167" formatCode="\$#,##0"/>
    <numFmt numFmtId="168" formatCode="yyyy\-mm\-dd"/>
    <numFmt numFmtId="169" formatCode="&quot;$&quot;#,##0.0000000_);\(&quot;$&quot;#,##0.0000000\)"/>
    <numFmt numFmtId="170" formatCode="#,##0.0000000_);\(#,##0.0000000\)"/>
  </numFmts>
  <fonts count="16" x14ac:knownFonts="1">
    <font>
      <sz val="11"/>
      <color theme="1"/>
      <name val="Calibri"/>
      <family val="2"/>
      <charset val="1"/>
    </font>
    <font>
      <sz val="12"/>
      <color theme="1"/>
      <name val="Aptos"/>
      <family val="2"/>
    </font>
    <font>
      <sz val="10"/>
      <name val="Arial"/>
      <family val="2"/>
    </font>
    <font>
      <b/>
      <sz val="11"/>
      <color rgb="FFFFFFFF"/>
      <name val="Arial"/>
      <family val="2"/>
    </font>
    <font>
      <b/>
      <sz val="12"/>
      <color rgb="FF232D4B"/>
      <name val="Arial"/>
      <family val="2"/>
    </font>
    <font>
      <b/>
      <sz val="11"/>
      <name val="Arial"/>
      <family val="2"/>
    </font>
    <font>
      <sz val="11"/>
      <name val="Arial"/>
      <family val="2"/>
    </font>
    <font>
      <i/>
      <sz val="9"/>
      <name val="Arial"/>
      <family val="2"/>
    </font>
    <font>
      <b/>
      <sz val="10"/>
      <name val="Arial"/>
      <family val="2"/>
    </font>
    <font>
      <i/>
      <sz val="11"/>
      <name val="Arial"/>
      <family val="2"/>
    </font>
    <font>
      <sz val="11"/>
      <color theme="1"/>
      <name val="Arial"/>
      <family val="2"/>
    </font>
    <font>
      <b/>
      <sz val="11"/>
      <color theme="1"/>
      <name val="Arial"/>
      <family val="2"/>
    </font>
    <font>
      <b/>
      <sz val="14"/>
      <color theme="1"/>
      <name val="Aptos"/>
      <family val="2"/>
    </font>
    <font>
      <sz val="14"/>
      <color theme="1"/>
      <name val="Aptos"/>
      <family val="2"/>
    </font>
    <font>
      <sz val="11"/>
      <name val="Arial"/>
    </font>
    <font>
      <sz val="11"/>
      <color theme="1"/>
      <name val="Arial"/>
    </font>
  </fonts>
  <fills count="6">
    <fill>
      <patternFill patternType="none"/>
    </fill>
    <fill>
      <patternFill patternType="gray125"/>
    </fill>
    <fill>
      <patternFill patternType="solid">
        <fgColor rgb="FF232D4B"/>
        <bgColor rgb="FF003366"/>
      </patternFill>
    </fill>
    <fill>
      <patternFill patternType="solid">
        <fgColor rgb="FFFBE4CE"/>
        <bgColor rgb="FFFFCC99"/>
      </patternFill>
    </fill>
    <fill>
      <patternFill patternType="solid">
        <fgColor theme="2" tint="-9.9978637043366805E-2"/>
        <bgColor indexed="64"/>
      </patternFill>
    </fill>
    <fill>
      <patternFill patternType="solid">
        <fgColor theme="0" tint="-0.14999847407452621"/>
        <bgColor rgb="FFFFCC99"/>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2">
    <xf numFmtId="0" fontId="0" fillId="0" borderId="0"/>
    <xf numFmtId="9" fontId="2" fillId="0" borderId="0" applyBorder="0" applyAlignment="0" applyProtection="0"/>
  </cellStyleXfs>
  <cellXfs count="62">
    <xf numFmtId="0" fontId="0" fillId="0" borderId="0" xfId="0"/>
    <xf numFmtId="0" fontId="3" fillId="2" borderId="1" xfId="0" applyFont="1" applyFill="1" applyBorder="1" applyAlignment="1">
      <alignment horizontal="center" vertical="center" wrapText="1"/>
    </xf>
    <xf numFmtId="0" fontId="4" fillId="0" borderId="0" xfId="0" applyFont="1"/>
    <xf numFmtId="0" fontId="6" fillId="0" borderId="0" xfId="0" applyFont="1"/>
    <xf numFmtId="0" fontId="7" fillId="0" borderId="0" xfId="0" applyFont="1"/>
    <xf numFmtId="37" fontId="6" fillId="0" borderId="0" xfId="0" applyNumberFormat="1" applyFont="1"/>
    <xf numFmtId="165" fontId="6" fillId="0" borderId="0" xfId="0" applyNumberFormat="1" applyFont="1"/>
    <xf numFmtId="167" fontId="6" fillId="0" borderId="0" xfId="0" applyNumberFormat="1" applyFont="1"/>
    <xf numFmtId="0" fontId="9" fillId="0" borderId="0" xfId="0" applyFont="1"/>
    <xf numFmtId="0" fontId="0" fillId="0" borderId="0" xfId="0" applyAlignment="1">
      <alignment horizontal="center"/>
    </xf>
    <xf numFmtId="0" fontId="8" fillId="3" borderId="0" xfId="0" applyFont="1" applyFill="1"/>
    <xf numFmtId="4" fontId="8" fillId="3" borderId="0" xfId="0" applyNumberFormat="1" applyFont="1" applyFill="1"/>
    <xf numFmtId="164" fontId="8" fillId="3" borderId="0" xfId="0" applyNumberFormat="1" applyFont="1" applyFill="1"/>
    <xf numFmtId="0" fontId="6" fillId="0" borderId="0" xfId="0" applyFont="1" applyAlignment="1">
      <alignment horizontal="center"/>
    </xf>
    <xf numFmtId="168" fontId="6" fillId="0" borderId="0" xfId="0" applyNumberFormat="1" applyFont="1" applyAlignment="1">
      <alignment horizontal="center"/>
    </xf>
    <xf numFmtId="0" fontId="10" fillId="0" borderId="0" xfId="0" applyFont="1"/>
    <xf numFmtId="0" fontId="10" fillId="0" borderId="0" xfId="0" applyFont="1" applyAlignment="1">
      <alignment horizontal="center"/>
    </xf>
    <xf numFmtId="5" fontId="10" fillId="0" borderId="0" xfId="0" applyNumberFormat="1" applyFont="1" applyAlignment="1">
      <alignment vertical="center"/>
    </xf>
    <xf numFmtId="0" fontId="11" fillId="0" borderId="0" xfId="0" applyFont="1" applyAlignment="1">
      <alignment horizontal="right" vertical="center"/>
    </xf>
    <xf numFmtId="0" fontId="12" fillId="0" borderId="0" xfId="0" applyFont="1" applyAlignment="1">
      <alignment horizontal="center" vertical="center"/>
    </xf>
    <xf numFmtId="0" fontId="13" fillId="0" borderId="0" xfId="0" applyFont="1" applyAlignment="1">
      <alignment vertical="center"/>
    </xf>
    <xf numFmtId="0" fontId="10" fillId="0" borderId="0" xfId="0" applyFont="1" applyAlignment="1">
      <alignment horizontal="center" wrapText="1"/>
    </xf>
    <xf numFmtId="170" fontId="10" fillId="0" borderId="0" xfId="0" applyNumberFormat="1" applyFont="1"/>
    <xf numFmtId="169" fontId="10" fillId="0" borderId="0" xfId="0" applyNumberFormat="1" applyFont="1"/>
    <xf numFmtId="0" fontId="10" fillId="0" borderId="0" xfId="0" applyFont="1" applyAlignment="1">
      <alignment horizontal="right"/>
    </xf>
    <xf numFmtId="170" fontId="10" fillId="0" borderId="0" xfId="0" applyNumberFormat="1" applyFont="1" applyAlignment="1">
      <alignment horizontal="center"/>
    </xf>
    <xf numFmtId="169" fontId="10" fillId="0" borderId="0" xfId="0" applyNumberFormat="1" applyFont="1" applyAlignment="1">
      <alignment horizontal="center"/>
    </xf>
    <xf numFmtId="0" fontId="13" fillId="0" borderId="0" xfId="0" applyFont="1" applyAlignment="1">
      <alignment horizontal="center"/>
    </xf>
    <xf numFmtId="0" fontId="13" fillId="0" borderId="0" xfId="0" applyFont="1"/>
    <xf numFmtId="0" fontId="13" fillId="0" borderId="0" xfId="0" applyFont="1" applyAlignment="1">
      <alignment horizontal="left"/>
    </xf>
    <xf numFmtId="0" fontId="13" fillId="0" borderId="0" xfId="0" applyFont="1" applyAlignment="1">
      <alignment horizontal="right"/>
    </xf>
    <xf numFmtId="0" fontId="1" fillId="0" borderId="0" xfId="0" quotePrefix="1" applyFont="1" applyAlignment="1">
      <alignment horizontal="right" vertical="top"/>
    </xf>
    <xf numFmtId="0" fontId="1" fillId="0" borderId="0" xfId="0" applyFont="1" applyAlignment="1">
      <alignment horizontal="right" vertical="top"/>
    </xf>
    <xf numFmtId="0" fontId="13" fillId="0" borderId="0" xfId="0" applyFont="1" applyAlignment="1">
      <alignment horizontal="left" vertical="top" wrapText="1"/>
    </xf>
    <xf numFmtId="165" fontId="10" fillId="0" borderId="0" xfId="0" applyNumberFormat="1" applyFont="1"/>
    <xf numFmtId="164" fontId="2" fillId="0" borderId="0" xfId="1" applyNumberFormat="1"/>
    <xf numFmtId="0" fontId="2" fillId="0" borderId="0" xfId="0" applyFont="1"/>
    <xf numFmtId="3" fontId="2" fillId="0" borderId="0" xfId="0" applyNumberFormat="1" applyFont="1"/>
    <xf numFmtId="164" fontId="2" fillId="0" borderId="0" xfId="0" applyNumberFormat="1" applyFont="1"/>
    <xf numFmtId="165" fontId="6" fillId="0" borderId="0" xfId="0" applyNumberFormat="1" applyFont="1" applyAlignment="1">
      <alignment horizontal="center"/>
    </xf>
    <xf numFmtId="9" fontId="3" fillId="2" borderId="1" xfId="0" applyNumberFormat="1" applyFont="1" applyFill="1" applyBorder="1" applyAlignment="1">
      <alignment horizontal="center" vertical="center" wrapText="1"/>
    </xf>
    <xf numFmtId="9" fontId="6" fillId="0" borderId="0" xfId="0" applyNumberFormat="1" applyFont="1"/>
    <xf numFmtId="9" fontId="10" fillId="0" borderId="0" xfId="0" applyNumberFormat="1" applyFont="1"/>
    <xf numFmtId="166" fontId="6" fillId="0" borderId="0" xfId="0" applyNumberFormat="1" applyFont="1" applyAlignment="1">
      <alignment horizontal="center"/>
    </xf>
    <xf numFmtId="9" fontId="6" fillId="0" borderId="0" xfId="0" applyNumberFormat="1" applyFont="1" applyAlignment="1">
      <alignment horizontal="center"/>
    </xf>
    <xf numFmtId="0" fontId="10" fillId="5" borderId="0" xfId="0" applyFont="1" applyFill="1" applyAlignment="1">
      <alignment horizontal="center"/>
    </xf>
    <xf numFmtId="0" fontId="5" fillId="5" borderId="0" xfId="0" applyFont="1" applyFill="1"/>
    <xf numFmtId="37" fontId="5" fillId="5" borderId="0" xfId="0" applyNumberFormat="1" applyFont="1" applyFill="1"/>
    <xf numFmtId="9" fontId="5" fillId="5" borderId="0" xfId="0" applyNumberFormat="1" applyFont="1" applyFill="1"/>
    <xf numFmtId="165" fontId="5" fillId="5" borderId="0" xfId="0" applyNumberFormat="1" applyFont="1" applyFill="1"/>
    <xf numFmtId="9" fontId="10" fillId="5" borderId="0" xfId="0" applyNumberFormat="1" applyFont="1" applyFill="1"/>
    <xf numFmtId="0" fontId="10" fillId="4" borderId="0" xfId="0" applyFont="1" applyFill="1" applyAlignment="1">
      <alignment horizontal="center"/>
    </xf>
    <xf numFmtId="0" fontId="11" fillId="4" borderId="0" xfId="0" applyFont="1" applyFill="1" applyAlignment="1">
      <alignment horizontal="right" vertical="center"/>
    </xf>
    <xf numFmtId="37" fontId="11" fillId="4" borderId="0" xfId="0" applyNumberFormat="1" applyFont="1" applyFill="1"/>
    <xf numFmtId="9" fontId="10" fillId="4" borderId="0" xfId="0" applyNumberFormat="1" applyFont="1" applyFill="1"/>
    <xf numFmtId="5" fontId="11" fillId="4" borderId="0" xfId="0" applyNumberFormat="1" applyFont="1" applyFill="1"/>
    <xf numFmtId="164" fontId="2" fillId="4" borderId="0" xfId="1" applyNumberFormat="1" applyFill="1"/>
    <xf numFmtId="0" fontId="11" fillId="4" borderId="0" xfId="0" applyFont="1" applyFill="1" applyAlignment="1">
      <alignment horizontal="center"/>
    </xf>
    <xf numFmtId="5" fontId="11" fillId="4" borderId="0" xfId="0" applyNumberFormat="1" applyFont="1" applyFill="1" applyAlignment="1">
      <alignment vertical="center"/>
    </xf>
    <xf numFmtId="164" fontId="6" fillId="0" borderId="0" xfId="0" applyNumberFormat="1" applyFont="1" applyAlignment="1">
      <alignment horizontal="center"/>
    </xf>
    <xf numFmtId="168" fontId="14" fillId="0" borderId="0" xfId="0" applyNumberFormat="1" applyFont="1" applyAlignment="1">
      <alignment horizontal="center"/>
    </xf>
    <xf numFmtId="0" fontId="15" fillId="0" borderId="0" xfId="0" applyFont="1"/>
  </cellXfs>
  <cellStyles count="2">
    <cellStyle name="Normal" xfId="0" builtinId="0"/>
    <cellStyle name="Percent" xfId="1" builtinId="5"/>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BE4CE"/>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E57200"/>
      <rgbColor rgb="FF666699"/>
      <rgbColor rgb="FF969696"/>
      <rgbColor rgb="FF003366"/>
      <rgbColor rgb="FF339966"/>
      <rgbColor rgb="FF003300"/>
      <rgbColor rgb="FF333300"/>
      <rgbColor rgb="FF993300"/>
      <rgbColor rgb="FF993366"/>
      <rgbColor rgb="FF333399"/>
      <rgbColor rgb="FF232D4B"/>
      <rgbColor rgb="00003366"/>
      <rgbColor rgb="00339966"/>
      <rgbColor rgb="00003300"/>
      <rgbColor rgb="00333300"/>
      <rgbColor rgb="00993300"/>
      <rgbColor rgb="00993366"/>
      <rgbColor rgb="00333399"/>
      <rgbColor rgb="00333333"/>
    </indexedColors>
    <mruColors>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297961</xdr:colOff>
      <xdr:row>0</xdr:row>
      <xdr:rowOff>1</xdr:rowOff>
    </xdr:from>
    <xdr:to>
      <xdr:col>6</xdr:col>
      <xdr:colOff>19538</xdr:colOff>
      <xdr:row>0</xdr:row>
      <xdr:rowOff>1087419</xdr:rowOff>
    </xdr:to>
    <xdr:pic>
      <xdr:nvPicPr>
        <xdr:cNvPr id="5" name="Picture 4">
          <a:extLst>
            <a:ext uri="{FF2B5EF4-FFF2-40B4-BE49-F238E27FC236}">
              <a16:creationId xmlns:a16="http://schemas.microsoft.com/office/drawing/2014/main" id="{94474039-BD35-375C-6AEE-3B69B2BDFA8B}"/>
            </a:ext>
          </a:extLst>
        </xdr:cNvPr>
        <xdr:cNvPicPr>
          <a:picLocks noChangeAspect="1"/>
        </xdr:cNvPicPr>
      </xdr:nvPicPr>
      <xdr:blipFill>
        <a:blip xmlns:r="http://schemas.openxmlformats.org/officeDocument/2006/relationships" r:embed="rId1"/>
        <a:stretch>
          <a:fillRect/>
        </a:stretch>
      </xdr:blipFill>
      <xdr:spPr>
        <a:xfrm>
          <a:off x="1265115" y="1"/>
          <a:ext cx="4874846" cy="1087418"/>
        </a:xfrm>
        <a:prstGeom prst="rect">
          <a:avLst/>
        </a:prstGeom>
      </xdr:spPr>
    </xdr:pic>
    <xdr:clientData/>
  </xdr:twoCellAnchor>
  <xdr:twoCellAnchor>
    <xdr:from>
      <xdr:col>1</xdr:col>
      <xdr:colOff>5860</xdr:colOff>
      <xdr:row>4</xdr:row>
      <xdr:rowOff>2032975</xdr:rowOff>
    </xdr:from>
    <xdr:to>
      <xdr:col>7</xdr:col>
      <xdr:colOff>15629</xdr:colOff>
      <xdr:row>5</xdr:row>
      <xdr:rowOff>4957884</xdr:rowOff>
    </xdr:to>
    <xdr:sp macro="" textlink="">
      <xdr:nvSpPr>
        <xdr:cNvPr id="7" name="TextBox 6">
          <a:extLst>
            <a:ext uri="{FF2B5EF4-FFF2-40B4-BE49-F238E27FC236}">
              <a16:creationId xmlns:a16="http://schemas.microsoft.com/office/drawing/2014/main" id="{A360E952-F2C7-4D54-9ADE-25EB9D298589}"/>
            </a:ext>
          </a:extLst>
        </xdr:cNvPr>
        <xdr:cNvSpPr txBox="1"/>
      </xdr:nvSpPr>
      <xdr:spPr>
        <a:xfrm>
          <a:off x="973014" y="8143629"/>
          <a:ext cx="6574692" cy="49911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a:solidFill>
                <a:schemeClr val="dk1"/>
              </a:solidFill>
              <a:effectLst/>
              <a:latin typeface="Aptos" panose="020B0004020202020204" pitchFamily="34" charset="0"/>
              <a:ea typeface="+mn-ea"/>
              <a:cs typeface="+mn-cs"/>
            </a:rPr>
            <a:t>     UVA identifies Maintenance Backlog (MB) through facility condition assessments (FCA) conducted on a four-year cycle for the E&amp;G portfolio. UVA’s three facility inspectors complete over 90% of the FCAs. The FCAs identify, categorize, and estimate deficiencies to determine a facilities' MB. The MB informs UVA’s capital planning process and is the numerator for calculating the facility condition index (FCI). MB values are updated for inflation annually based on the Building Cost Index published by the Engineering News-Record.</a:t>
          </a:r>
        </a:p>
        <a:p>
          <a:r>
            <a:rPr lang="en-US" sz="1200">
              <a:solidFill>
                <a:schemeClr val="dk1"/>
              </a:solidFill>
              <a:effectLst/>
              <a:latin typeface="Aptos" panose="020B0004020202020204" pitchFamily="34" charset="0"/>
              <a:ea typeface="+mn-ea"/>
              <a:cs typeface="+mn-cs"/>
            </a:rPr>
            <a:t>     The deficiencies included in MB may vary by institution. UVA has for decades used the MB definition from the third edition, in 1997, of APPA’s Facilities Management: A Manual for Plant Administration. Harvey Kaiser authored Chapter 19 of the Manual entitled Capital Renewal and Deferred Maintenance Programs. Harvey was a leading expert on strategic capital renewal and former Senior Vice President and University Architect at Syracuse University from 1972 to 1995. Page 486 addresses MB as deficiencies and reads: </a:t>
          </a:r>
        </a:p>
        <a:p>
          <a:r>
            <a:rPr lang="en-US" sz="1200">
              <a:solidFill>
                <a:schemeClr val="dk1"/>
              </a:solidFill>
              <a:effectLst/>
              <a:latin typeface="Aptos" panose="020B0004020202020204" pitchFamily="34" charset="0"/>
              <a:ea typeface="+mn-ea"/>
              <a:cs typeface="+mn-cs"/>
            </a:rPr>
            <a:t>     “Deficiencies:  The total dollar amount of existing major maintenance repairs and replacements, identified by a comprehensive facilities audit of buildings, grounds, fixed equipment, and infrastructure. The amount does not include projected maintenance and replacements or other types of work, such as program improvements or new construction. Those items should be treated as separate needs.”</a:t>
          </a:r>
        </a:p>
        <a:p>
          <a:r>
            <a:rPr lang="en-US" sz="1200">
              <a:solidFill>
                <a:schemeClr val="dk1"/>
              </a:solidFill>
              <a:effectLst/>
              <a:latin typeface="Aptos" panose="020B0004020202020204" pitchFamily="34" charset="0"/>
              <a:ea typeface="+mn-ea"/>
              <a:cs typeface="+mn-cs"/>
            </a:rPr>
            <a:t>Kaiser, Harvey H. (1997). Facilities Management: A Manual for Plant Administration Part II: Maintenance and Operations of Buildings and Grounds, Chapter 19, page 486. APPA: The Association for Higher Education Facilities Officers.</a:t>
          </a:r>
        </a:p>
        <a:p>
          <a:r>
            <a:rPr lang="en-US" sz="1200">
              <a:solidFill>
                <a:schemeClr val="dk1"/>
              </a:solidFill>
              <a:effectLst/>
              <a:latin typeface="Aptos" panose="020B0004020202020204" pitchFamily="34" charset="0"/>
              <a:ea typeface="+mn-ea"/>
              <a:cs typeface="+mn-cs"/>
            </a:rPr>
            <a:t>     An institution may choose to include code-required updates in the MB amount. Institutions that contract with consultants, such as Gordian Sightlines, may choose to include a ten-year forecast of projected maintenance and replacements in the MB. When comparing MB values or FCIs, seek to understand the MB definition used by the institutions in the comparison as different definitions can triple the amount of MB and thus triple the FCI.</a:t>
          </a:r>
        </a:p>
        <a:p>
          <a:endParaRPr lang="en-US" sz="1200">
            <a:latin typeface="Aptos" panose="020B0004020202020204" pitchFamily="34" charset="0"/>
          </a:endParaRPr>
        </a:p>
      </xdr:txBody>
    </xdr:sp>
    <xdr:clientData/>
  </xdr:twoCellAnchor>
  <xdr:oneCellAnchor>
    <xdr:from>
      <xdr:col>1</xdr:col>
      <xdr:colOff>102577</xdr:colOff>
      <xdr:row>4</xdr:row>
      <xdr:rowOff>210038</xdr:rowOff>
    </xdr:from>
    <xdr:ext cx="184731" cy="264560"/>
    <xdr:sp macro="" textlink="">
      <xdr:nvSpPr>
        <xdr:cNvPr id="8" name="TextBox 7">
          <a:extLst>
            <a:ext uri="{FF2B5EF4-FFF2-40B4-BE49-F238E27FC236}">
              <a16:creationId xmlns:a16="http://schemas.microsoft.com/office/drawing/2014/main" id="{C8A7A9E2-4F09-33BE-BD7C-559B7CEA4141}"/>
            </a:ext>
          </a:extLst>
        </xdr:cNvPr>
        <xdr:cNvSpPr txBox="1"/>
      </xdr:nvSpPr>
      <xdr:spPr>
        <a:xfrm>
          <a:off x="1069731" y="63206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twoCellAnchor>
    <xdr:from>
      <xdr:col>1</xdr:col>
      <xdr:colOff>4884</xdr:colOff>
      <xdr:row>4</xdr:row>
      <xdr:rowOff>9768</xdr:rowOff>
    </xdr:from>
    <xdr:to>
      <xdr:col>7</xdr:col>
      <xdr:colOff>19537</xdr:colOff>
      <xdr:row>4</xdr:row>
      <xdr:rowOff>1157653</xdr:rowOff>
    </xdr:to>
    <xdr:sp macro="" textlink="">
      <xdr:nvSpPr>
        <xdr:cNvPr id="9" name="TextBox 8">
          <a:extLst>
            <a:ext uri="{FF2B5EF4-FFF2-40B4-BE49-F238E27FC236}">
              <a16:creationId xmlns:a16="http://schemas.microsoft.com/office/drawing/2014/main" id="{C3BF4FA3-8FF3-5A6E-588D-54E7FA92970E}"/>
            </a:ext>
          </a:extLst>
        </xdr:cNvPr>
        <xdr:cNvSpPr txBox="1"/>
      </xdr:nvSpPr>
      <xdr:spPr>
        <a:xfrm>
          <a:off x="972038" y="1831730"/>
          <a:ext cx="6555153" cy="114788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solidFill>
                <a:schemeClr val="dk1"/>
              </a:solidFill>
              <a:effectLst/>
              <a:latin typeface="Aptos" panose="020B0004020202020204" pitchFamily="34" charset="0"/>
              <a:ea typeface="+mn-ea"/>
              <a:cs typeface="+mn-cs"/>
            </a:rPr>
            <a:t>     Facility Condition Index (FCI) data is only available for buildings with a Facility Condition Assessment completed by Facilities Management in the past 5 years.</a:t>
          </a:r>
          <a:r>
            <a:rPr lang="en-US" sz="1200">
              <a:solidFill>
                <a:schemeClr val="dk1"/>
              </a:solidFill>
              <a:effectLst/>
              <a:latin typeface="Aptos" panose="020B0004020202020204" pitchFamily="34" charset="0"/>
              <a:ea typeface="+mn-ea"/>
              <a:cs typeface="+mn-cs"/>
            </a:rPr>
            <a:t> Properties built in the past 5 years typically have zero maintenance backlog.</a:t>
          </a:r>
        </a:p>
        <a:p>
          <a:r>
            <a:rPr lang="en-US" sz="1200">
              <a:solidFill>
                <a:schemeClr val="dk1"/>
              </a:solidFill>
              <a:effectLst/>
              <a:latin typeface="Aptos" panose="020B0004020202020204" pitchFamily="34" charset="0"/>
              <a:ea typeface="+mn-ea"/>
              <a:cs typeface="+mn-cs"/>
            </a:rPr>
            <a:t>     The FCI is an industry-accepted measure of building condition. The FCI is maintenance backlog divided by current replacement value. The lower the FCI the better. </a:t>
          </a:r>
        </a:p>
      </xdr:txBody>
    </xdr:sp>
    <xdr:clientData/>
  </xdr:twoCellAnchor>
  <xdr:twoCellAnchor>
    <xdr:from>
      <xdr:col>1</xdr:col>
      <xdr:colOff>9767</xdr:colOff>
      <xdr:row>5</xdr:row>
      <xdr:rowOff>5050690</xdr:rowOff>
    </xdr:from>
    <xdr:to>
      <xdr:col>7</xdr:col>
      <xdr:colOff>9767</xdr:colOff>
      <xdr:row>6</xdr:row>
      <xdr:rowOff>2964961</xdr:rowOff>
    </xdr:to>
    <xdr:sp macro="" textlink="">
      <xdr:nvSpPr>
        <xdr:cNvPr id="10" name="TextBox 9">
          <a:extLst>
            <a:ext uri="{FF2B5EF4-FFF2-40B4-BE49-F238E27FC236}">
              <a16:creationId xmlns:a16="http://schemas.microsoft.com/office/drawing/2014/main" id="{046E2B6D-C40A-1BC9-4B2D-1046B2514C98}"/>
            </a:ext>
          </a:extLst>
        </xdr:cNvPr>
        <xdr:cNvSpPr txBox="1"/>
      </xdr:nvSpPr>
      <xdr:spPr>
        <a:xfrm>
          <a:off x="976921" y="13227536"/>
          <a:ext cx="6564923" cy="299427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a:solidFill>
                <a:schemeClr val="dk1"/>
              </a:solidFill>
              <a:effectLst/>
              <a:latin typeface="Aptos" panose="020B0004020202020204" pitchFamily="34" charset="0"/>
              <a:ea typeface="+mn-ea"/>
              <a:cs typeface="+mn-cs"/>
            </a:rPr>
            <a:t>     UVA sets the initial Current Replacement Values (CRV) equal to the construction cost portion of a building's actual capital project expense. The CRV does not include the design expenses for architectural and engineering services; project management; furniture, fixtures, and equipment; or other non-construction expenses. For older buildings without access to project expense reports, the Commonwealth of Virginia provided a cost per gross square foot metric with adjustment factors for assigning a CRV. CRVs are updated for inflation annually based on the Building Cost Index published by the Engineering News-Record.</a:t>
          </a:r>
        </a:p>
        <a:p>
          <a:r>
            <a:rPr lang="en-US" sz="1200">
              <a:solidFill>
                <a:schemeClr val="dk1"/>
              </a:solidFill>
              <a:effectLst/>
              <a:latin typeface="Aptos" panose="020B0004020202020204" pitchFamily="34" charset="0"/>
              <a:ea typeface="+mn-ea"/>
              <a:cs typeface="+mn-cs"/>
            </a:rPr>
            <a:t>     An institution may choose to calculate a building’s CRV via other methods. The CRV is the denominator in the formula for calculating facility condition index (FCI). When comparing FCIs between institutions, seek to understand the method for calculating CRV in case an institution uses a method that significantly increases or lowers CRV among the comparison group. If CRV variation is a concern, it may be possible for institutions to analyze the CRV per gross square foot for a sample of different building types. It may be that the different CRV methodologies render similar CRVs per gross square foot and permit a reasonable FCI comparison.</a:t>
          </a:r>
        </a:p>
        <a:p>
          <a:endParaRPr lang="en-US" sz="1200">
            <a:latin typeface="Aptos" panose="020B0004020202020204" pitchFamily="34" charset="0"/>
          </a:endParaRPr>
        </a:p>
      </xdr:txBody>
    </xdr:sp>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2FB68E-5797-4CE0-A8D5-FF8AC22ECE3E}">
  <dimension ref="A1:Q7"/>
  <sheetViews>
    <sheetView tabSelected="1" zoomScale="130" zoomScaleNormal="130" workbookViewId="0">
      <selection activeCell="D13" sqref="D13"/>
    </sheetView>
  </sheetViews>
  <sheetFormatPr defaultColWidth="8.7109375" defaultRowHeight="18.75" x14ac:dyDescent="0.3"/>
  <cols>
    <col min="1" max="1" width="13.85546875" style="27" customWidth="1"/>
    <col min="2" max="2" width="12.5703125" style="27" customWidth="1"/>
    <col min="3" max="4" width="13.5703125" style="28" customWidth="1"/>
    <col min="5" max="5" width="20.140625" style="27" customWidth="1"/>
    <col min="6" max="6" width="13.5703125" style="28" customWidth="1"/>
    <col min="7" max="7" width="20.140625" style="27" customWidth="1"/>
    <col min="8" max="16384" width="8.7109375" style="28"/>
  </cols>
  <sheetData>
    <row r="1" spans="1:17" ht="87.95" customHeight="1" x14ac:dyDescent="0.3"/>
    <row r="2" spans="1:17" x14ac:dyDescent="0.3">
      <c r="A2" s="29"/>
      <c r="B2" s="29" t="s">
        <v>0</v>
      </c>
      <c r="Q2" s="30"/>
    </row>
    <row r="4" spans="1:17" x14ac:dyDescent="0.3">
      <c r="A4" s="19" t="s">
        <v>1</v>
      </c>
      <c r="B4" s="20"/>
      <c r="C4" s="20"/>
      <c r="D4" s="20"/>
      <c r="F4" s="20"/>
    </row>
    <row r="5" spans="1:17" ht="97.5" customHeight="1" x14ac:dyDescent="0.3">
      <c r="A5" s="31" t="s">
        <v>2</v>
      </c>
      <c r="B5" s="33"/>
      <c r="C5" s="33"/>
      <c r="D5" s="33"/>
      <c r="E5" s="33"/>
      <c r="F5" s="33"/>
      <c r="G5" s="33"/>
    </row>
    <row r="6" spans="1:17" ht="399.95" customHeight="1" x14ac:dyDescent="0.3">
      <c r="A6" s="32" t="s">
        <v>3</v>
      </c>
      <c r="B6" s="33"/>
      <c r="C6" s="33"/>
      <c r="D6" s="33"/>
      <c r="E6" s="33"/>
      <c r="F6" s="33"/>
      <c r="G6" s="33"/>
    </row>
    <row r="7" spans="1:17" ht="234" customHeight="1" x14ac:dyDescent="0.3">
      <c r="A7" s="32" t="s">
        <v>4</v>
      </c>
      <c r="B7" s="33"/>
      <c r="C7" s="33"/>
      <c r="D7" s="33"/>
      <c r="E7" s="33"/>
      <c r="F7" s="33"/>
      <c r="G7" s="33"/>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577"/>
  <sheetViews>
    <sheetView zoomScaleNormal="100" workbookViewId="0">
      <pane ySplit="1" topLeftCell="A554" activePane="bottomLeft" state="frozen"/>
      <selection pane="bottomLeft" activeCell="B5" sqref="B5"/>
    </sheetView>
  </sheetViews>
  <sheetFormatPr defaultColWidth="8.7109375" defaultRowHeight="14.25" x14ac:dyDescent="0.2"/>
  <cols>
    <col min="1" max="1" width="9" style="16" customWidth="1"/>
    <col min="2" max="2" width="40" style="15" customWidth="1"/>
    <col min="3" max="3" width="12" style="15" customWidth="1"/>
    <col min="4" max="4" width="9" style="16" customWidth="1"/>
    <col min="5" max="5" width="14" style="16" customWidth="1"/>
    <col min="6" max="6" width="9" style="42" customWidth="1"/>
    <col min="7" max="8" width="18" style="15" customWidth="1"/>
    <col min="9" max="11" width="8" style="42" customWidth="1"/>
    <col min="12" max="14" width="12" style="15" customWidth="1"/>
    <col min="15" max="17" width="15" style="15" customWidth="1"/>
    <col min="18" max="20" width="17" style="15" customWidth="1"/>
    <col min="21" max="21" width="2.5703125" style="15" customWidth="1"/>
    <col min="22" max="24" width="12.5703125" style="15" customWidth="1"/>
    <col min="25" max="16384" width="8.7109375" style="15"/>
  </cols>
  <sheetData>
    <row r="1" spans="1:20" ht="42" customHeight="1" x14ac:dyDescent="0.2">
      <c r="A1" s="1" t="s">
        <v>5</v>
      </c>
      <c r="B1" s="1" t="s">
        <v>6</v>
      </c>
      <c r="C1" s="1" t="s">
        <v>7</v>
      </c>
      <c r="D1" s="1" t="s">
        <v>8</v>
      </c>
      <c r="E1" s="1" t="s">
        <v>9</v>
      </c>
      <c r="F1" s="40" t="s">
        <v>10</v>
      </c>
      <c r="G1" s="1" t="s">
        <v>11</v>
      </c>
      <c r="H1" s="1" t="s">
        <v>12</v>
      </c>
      <c r="I1" s="40" t="s">
        <v>13</v>
      </c>
      <c r="J1" s="40" t="s">
        <v>14</v>
      </c>
      <c r="K1" s="40" t="s">
        <v>15</v>
      </c>
      <c r="L1" s="1" t="s">
        <v>16</v>
      </c>
      <c r="M1" s="1" t="s">
        <v>17</v>
      </c>
      <c r="N1" s="1" t="s">
        <v>18</v>
      </c>
      <c r="O1" s="1" t="s">
        <v>19</v>
      </c>
      <c r="P1" s="1" t="s">
        <v>20</v>
      </c>
      <c r="Q1" s="1" t="s">
        <v>21</v>
      </c>
      <c r="R1" s="1" t="s">
        <v>22</v>
      </c>
      <c r="S1" s="1" t="s">
        <v>23</v>
      </c>
      <c r="T1" s="1" t="s">
        <v>24</v>
      </c>
    </row>
    <row r="2" spans="1:20" ht="15" customHeight="1" x14ac:dyDescent="0.2">
      <c r="A2" s="43">
        <v>3730</v>
      </c>
      <c r="B2" s="3" t="s">
        <v>25</v>
      </c>
      <c r="C2" s="5">
        <v>10796</v>
      </c>
      <c r="D2" s="13" t="s">
        <v>26</v>
      </c>
      <c r="E2" s="14" t="s">
        <v>27</v>
      </c>
      <c r="F2" s="41" t="str">
        <f t="shared" ref="F2:F33" si="0">IF(H2=0,"No CRV",IF(G2="No FCA","",G2/H2))</f>
        <v/>
      </c>
      <c r="G2" s="39" t="s">
        <v>27</v>
      </c>
      <c r="H2" s="6">
        <v>4709189.2383813392</v>
      </c>
      <c r="I2" s="41">
        <v>0</v>
      </c>
      <c r="J2" s="41">
        <v>1</v>
      </c>
      <c r="K2" s="41">
        <v>0</v>
      </c>
      <c r="L2" s="5">
        <v>0</v>
      </c>
      <c r="M2" s="5">
        <v>10796</v>
      </c>
      <c r="N2" s="5">
        <v>0</v>
      </c>
      <c r="O2" s="7">
        <v>0</v>
      </c>
      <c r="P2" s="7">
        <v>0</v>
      </c>
      <c r="Q2" s="7">
        <v>0</v>
      </c>
      <c r="R2" s="6">
        <v>0</v>
      </c>
      <c r="S2" s="6">
        <v>4709189.2383813392</v>
      </c>
      <c r="T2" s="6">
        <v>0</v>
      </c>
    </row>
    <row r="3" spans="1:20" ht="15" customHeight="1" x14ac:dyDescent="0.2">
      <c r="A3" s="43">
        <v>3991</v>
      </c>
      <c r="B3" s="3" t="s">
        <v>28</v>
      </c>
      <c r="C3" s="5">
        <v>5668</v>
      </c>
      <c r="D3" s="13" t="s">
        <v>29</v>
      </c>
      <c r="E3" s="14" t="s">
        <v>27</v>
      </c>
      <c r="F3" s="41" t="str">
        <f t="shared" si="0"/>
        <v/>
      </c>
      <c r="G3" s="39" t="s">
        <v>27</v>
      </c>
      <c r="H3" s="6">
        <v>4814366.0591642158</v>
      </c>
      <c r="I3" s="41">
        <v>0</v>
      </c>
      <c r="J3" s="41">
        <v>1</v>
      </c>
      <c r="K3" s="41">
        <v>0</v>
      </c>
      <c r="L3" s="5">
        <v>0</v>
      </c>
      <c r="M3" s="5">
        <v>5668</v>
      </c>
      <c r="N3" s="5">
        <v>0</v>
      </c>
      <c r="O3" s="7" t="s">
        <v>30</v>
      </c>
      <c r="P3" s="7" t="s">
        <v>30</v>
      </c>
      <c r="Q3" s="7" t="s">
        <v>30</v>
      </c>
      <c r="R3" s="6">
        <v>0</v>
      </c>
      <c r="S3" s="6">
        <v>4814366.0591642158</v>
      </c>
      <c r="T3" s="6">
        <v>0</v>
      </c>
    </row>
    <row r="4" spans="1:20" ht="15" customHeight="1" x14ac:dyDescent="0.2">
      <c r="A4" s="43">
        <v>2447</v>
      </c>
      <c r="B4" s="3" t="s">
        <v>31</v>
      </c>
      <c r="C4" s="5">
        <v>3835</v>
      </c>
      <c r="D4" s="13" t="s">
        <v>32</v>
      </c>
      <c r="E4" s="14">
        <v>45047</v>
      </c>
      <c r="F4" s="41">
        <f t="shared" si="0"/>
        <v>6.789154515292832E-2</v>
      </c>
      <c r="G4" s="6">
        <v>48906.770000000004</v>
      </c>
      <c r="H4" s="6">
        <v>720366.13527996186</v>
      </c>
      <c r="I4" s="41">
        <v>1</v>
      </c>
      <c r="J4" s="41">
        <v>0</v>
      </c>
      <c r="K4" s="41">
        <v>0</v>
      </c>
      <c r="L4" s="5">
        <v>3835</v>
      </c>
      <c r="M4" s="5">
        <v>0</v>
      </c>
      <c r="N4" s="5">
        <v>0</v>
      </c>
      <c r="O4" s="7">
        <v>48906.770000000004</v>
      </c>
      <c r="P4" s="7">
        <v>0</v>
      </c>
      <c r="Q4" s="7">
        <v>0</v>
      </c>
      <c r="R4" s="6">
        <v>720366.13527996186</v>
      </c>
      <c r="S4" s="6">
        <v>0</v>
      </c>
      <c r="T4" s="6">
        <v>0</v>
      </c>
    </row>
    <row r="5" spans="1:20" ht="15" customHeight="1" x14ac:dyDescent="0.2">
      <c r="A5" s="43">
        <v>2448</v>
      </c>
      <c r="B5" s="3" t="s">
        <v>33</v>
      </c>
      <c r="C5" s="5">
        <v>2916</v>
      </c>
      <c r="D5" s="13" t="s">
        <v>32</v>
      </c>
      <c r="E5" s="14">
        <v>44831</v>
      </c>
      <c r="F5" s="41">
        <f t="shared" si="0"/>
        <v>0.10592271938261739</v>
      </c>
      <c r="G5" s="6">
        <v>76303.14</v>
      </c>
      <c r="H5" s="6">
        <v>720366.13527996186</v>
      </c>
      <c r="I5" s="41">
        <v>1</v>
      </c>
      <c r="J5" s="41">
        <v>0</v>
      </c>
      <c r="K5" s="41">
        <v>0</v>
      </c>
      <c r="L5" s="5">
        <v>2916</v>
      </c>
      <c r="M5" s="5">
        <v>0</v>
      </c>
      <c r="N5" s="5">
        <v>0</v>
      </c>
      <c r="O5" s="7">
        <v>76303.14</v>
      </c>
      <c r="P5" s="7">
        <v>0</v>
      </c>
      <c r="Q5" s="7">
        <v>0</v>
      </c>
      <c r="R5" s="6">
        <v>720366.13527996186</v>
      </c>
      <c r="S5" s="6">
        <v>0</v>
      </c>
      <c r="T5" s="6">
        <v>0</v>
      </c>
    </row>
    <row r="6" spans="1:20" ht="15" customHeight="1" x14ac:dyDescent="0.2">
      <c r="A6" s="43">
        <v>3992</v>
      </c>
      <c r="B6" s="3" t="s">
        <v>34</v>
      </c>
      <c r="C6" s="5">
        <v>6662</v>
      </c>
      <c r="D6" s="13" t="s">
        <v>35</v>
      </c>
      <c r="E6" s="14" t="s">
        <v>27</v>
      </c>
      <c r="F6" s="41" t="str">
        <f t="shared" si="0"/>
        <v/>
      </c>
      <c r="G6" s="39" t="s">
        <v>27</v>
      </c>
      <c r="H6" s="6">
        <v>5681740.8347064285</v>
      </c>
      <c r="I6" s="41">
        <v>0</v>
      </c>
      <c r="J6" s="41">
        <v>0</v>
      </c>
      <c r="K6" s="41">
        <v>1</v>
      </c>
      <c r="L6" s="5">
        <v>0</v>
      </c>
      <c r="M6" s="5">
        <v>0</v>
      </c>
      <c r="N6" s="5">
        <v>6662</v>
      </c>
      <c r="O6" s="7">
        <v>0</v>
      </c>
      <c r="P6" s="7">
        <v>0</v>
      </c>
      <c r="Q6" s="7">
        <v>0</v>
      </c>
      <c r="R6" s="6">
        <v>0</v>
      </c>
      <c r="S6" s="6">
        <v>0</v>
      </c>
      <c r="T6" s="6">
        <v>5681740.8347064285</v>
      </c>
    </row>
    <row r="7" spans="1:20" ht="15" customHeight="1" x14ac:dyDescent="0.2">
      <c r="A7" s="43">
        <v>1149</v>
      </c>
      <c r="B7" s="3" t="s">
        <v>36</v>
      </c>
      <c r="C7" s="5">
        <v>339902</v>
      </c>
      <c r="D7" s="13" t="s">
        <v>37</v>
      </c>
      <c r="E7" s="14" t="s">
        <v>27</v>
      </c>
      <c r="F7" s="41" t="str">
        <f t="shared" si="0"/>
        <v/>
      </c>
      <c r="G7" s="39" t="s">
        <v>27</v>
      </c>
      <c r="H7" s="6">
        <v>39735216.065720282</v>
      </c>
      <c r="I7" s="41">
        <v>0</v>
      </c>
      <c r="J7" s="41">
        <v>1</v>
      </c>
      <c r="K7" s="41">
        <v>0</v>
      </c>
      <c r="L7" s="5">
        <v>0</v>
      </c>
      <c r="M7" s="5">
        <v>339902</v>
      </c>
      <c r="N7" s="5">
        <v>0</v>
      </c>
      <c r="O7" s="7" t="s">
        <v>30</v>
      </c>
      <c r="P7" s="7" t="s">
        <v>30</v>
      </c>
      <c r="Q7" s="7" t="s">
        <v>30</v>
      </c>
      <c r="R7" s="6">
        <v>0</v>
      </c>
      <c r="S7" s="6">
        <v>39735216.065720282</v>
      </c>
      <c r="T7" s="6">
        <v>0</v>
      </c>
    </row>
    <row r="8" spans="1:20" ht="15" customHeight="1" x14ac:dyDescent="0.2">
      <c r="A8" s="43">
        <v>211</v>
      </c>
      <c r="B8" s="3" t="s">
        <v>38</v>
      </c>
      <c r="C8" s="5">
        <v>8848</v>
      </c>
      <c r="D8" s="13" t="s">
        <v>39</v>
      </c>
      <c r="E8" s="14" t="s">
        <v>27</v>
      </c>
      <c r="F8" s="41" t="str">
        <f t="shared" si="0"/>
        <v/>
      </c>
      <c r="G8" s="39" t="s">
        <v>27</v>
      </c>
      <c r="H8" s="6">
        <v>778007.98662032594</v>
      </c>
      <c r="I8" s="41">
        <v>1</v>
      </c>
      <c r="J8" s="41">
        <v>0</v>
      </c>
      <c r="K8" s="41">
        <v>0</v>
      </c>
      <c r="L8" s="5">
        <v>8848</v>
      </c>
      <c r="M8" s="5">
        <v>0</v>
      </c>
      <c r="N8" s="5">
        <v>0</v>
      </c>
      <c r="O8" s="7" t="s">
        <v>30</v>
      </c>
      <c r="P8" s="7" t="s">
        <v>30</v>
      </c>
      <c r="Q8" s="7" t="s">
        <v>30</v>
      </c>
      <c r="R8" s="6">
        <v>778007.98662032594</v>
      </c>
      <c r="S8" s="6">
        <v>0</v>
      </c>
      <c r="T8" s="6">
        <v>0</v>
      </c>
    </row>
    <row r="9" spans="1:20" ht="15" customHeight="1" x14ac:dyDescent="0.2">
      <c r="A9" s="43">
        <v>3656</v>
      </c>
      <c r="B9" s="3" t="s">
        <v>40</v>
      </c>
      <c r="C9" s="5">
        <v>30301</v>
      </c>
      <c r="D9" s="13" t="s">
        <v>41</v>
      </c>
      <c r="E9" s="14">
        <v>45551</v>
      </c>
      <c r="F9" s="41">
        <f t="shared" si="0"/>
        <v>9.2611354776477701E-4</v>
      </c>
      <c r="G9" s="6">
        <v>8561.36</v>
      </c>
      <c r="H9" s="6">
        <v>9244395.5934596639</v>
      </c>
      <c r="I9" s="41">
        <v>1</v>
      </c>
      <c r="J9" s="41">
        <v>0</v>
      </c>
      <c r="K9" s="41">
        <v>0</v>
      </c>
      <c r="L9" s="5">
        <v>30301</v>
      </c>
      <c r="M9" s="5">
        <v>0</v>
      </c>
      <c r="N9" s="5">
        <v>0</v>
      </c>
      <c r="O9" s="7">
        <v>8561.36</v>
      </c>
      <c r="P9" s="7">
        <v>0</v>
      </c>
      <c r="Q9" s="7">
        <v>0</v>
      </c>
      <c r="R9" s="6">
        <v>9244395.5934596639</v>
      </c>
      <c r="S9" s="6">
        <v>0</v>
      </c>
      <c r="T9" s="6">
        <v>0</v>
      </c>
    </row>
    <row r="10" spans="1:20" ht="15" customHeight="1" x14ac:dyDescent="0.2">
      <c r="A10" s="43">
        <v>599</v>
      </c>
      <c r="B10" s="3" t="s">
        <v>42</v>
      </c>
      <c r="C10" s="5">
        <v>13238</v>
      </c>
      <c r="D10" s="13" t="s">
        <v>43</v>
      </c>
      <c r="E10" s="14">
        <v>45453</v>
      </c>
      <c r="F10" s="41">
        <f t="shared" si="0"/>
        <v>0</v>
      </c>
      <c r="G10" s="6">
        <v>0</v>
      </c>
      <c r="H10" s="6">
        <v>14446346.312995754</v>
      </c>
      <c r="I10" s="41">
        <v>1</v>
      </c>
      <c r="J10" s="41">
        <v>0</v>
      </c>
      <c r="K10" s="41">
        <v>0</v>
      </c>
      <c r="L10" s="5">
        <v>13238</v>
      </c>
      <c r="M10" s="5">
        <v>0</v>
      </c>
      <c r="N10" s="5">
        <v>0</v>
      </c>
      <c r="O10" s="7">
        <v>0</v>
      </c>
      <c r="P10" s="7">
        <v>0</v>
      </c>
      <c r="Q10" s="7">
        <v>0</v>
      </c>
      <c r="R10" s="6">
        <v>14446346.312995754</v>
      </c>
      <c r="S10" s="6">
        <v>0</v>
      </c>
      <c r="T10" s="6">
        <v>0</v>
      </c>
    </row>
    <row r="11" spans="1:20" ht="15" customHeight="1" x14ac:dyDescent="0.2">
      <c r="A11" s="43">
        <v>131</v>
      </c>
      <c r="B11" s="3" t="s">
        <v>44</v>
      </c>
      <c r="C11" s="5">
        <v>35352</v>
      </c>
      <c r="D11" s="13" t="s">
        <v>45</v>
      </c>
      <c r="E11" s="14">
        <v>45539</v>
      </c>
      <c r="F11" s="41">
        <f t="shared" si="0"/>
        <v>0.12542628820145341</v>
      </c>
      <c r="G11" s="6">
        <v>1693476.49</v>
      </c>
      <c r="H11" s="6">
        <v>13501766.769020727</v>
      </c>
      <c r="I11" s="41">
        <v>0.81088150667015402</v>
      </c>
      <c r="J11" s="41">
        <v>0</v>
      </c>
      <c r="K11" s="41">
        <v>0.18911849332984601</v>
      </c>
      <c r="L11" s="5">
        <v>28666.283023803284</v>
      </c>
      <c r="M11" s="5">
        <v>0</v>
      </c>
      <c r="N11" s="5">
        <v>6685.7169761967161</v>
      </c>
      <c r="O11" s="7">
        <v>1373208.767721684</v>
      </c>
      <c r="P11" s="7">
        <v>0</v>
      </c>
      <c r="Q11" s="7">
        <v>320267.72227831604</v>
      </c>
      <c r="R11" s="6">
        <v>10948332.980372544</v>
      </c>
      <c r="S11" s="6">
        <v>0</v>
      </c>
      <c r="T11" s="6">
        <v>2553433.788648183</v>
      </c>
    </row>
    <row r="12" spans="1:20" ht="15" customHeight="1" x14ac:dyDescent="0.2">
      <c r="A12" s="43">
        <v>2163</v>
      </c>
      <c r="B12" s="3" t="s">
        <v>46</v>
      </c>
      <c r="C12" s="5">
        <v>2148</v>
      </c>
      <c r="D12" s="13" t="s">
        <v>47</v>
      </c>
      <c r="E12" s="14" t="s">
        <v>27</v>
      </c>
      <c r="F12" s="41" t="str">
        <f t="shared" si="0"/>
        <v/>
      </c>
      <c r="G12" s="39" t="s">
        <v>27</v>
      </c>
      <c r="H12" s="6">
        <v>663986.23273369856</v>
      </c>
      <c r="I12" s="41">
        <v>0</v>
      </c>
      <c r="J12" s="41">
        <v>1</v>
      </c>
      <c r="K12" s="41">
        <v>0</v>
      </c>
      <c r="L12" s="5">
        <v>0</v>
      </c>
      <c r="M12" s="5">
        <v>2148</v>
      </c>
      <c r="N12" s="5">
        <v>0</v>
      </c>
      <c r="O12" s="7" t="s">
        <v>30</v>
      </c>
      <c r="P12" s="7" t="s">
        <v>30</v>
      </c>
      <c r="Q12" s="7" t="s">
        <v>30</v>
      </c>
      <c r="R12" s="6">
        <v>0</v>
      </c>
      <c r="S12" s="6">
        <v>663986.23273369856</v>
      </c>
      <c r="T12" s="6">
        <v>0</v>
      </c>
    </row>
    <row r="13" spans="1:20" ht="15" customHeight="1" x14ac:dyDescent="0.2">
      <c r="A13" s="43">
        <v>553</v>
      </c>
      <c r="B13" s="3" t="s">
        <v>48</v>
      </c>
      <c r="C13" s="5">
        <v>69725</v>
      </c>
      <c r="D13" s="13" t="s">
        <v>49</v>
      </c>
      <c r="E13" s="14">
        <v>45686</v>
      </c>
      <c r="F13" s="41">
        <f t="shared" si="0"/>
        <v>7.415787561257213E-2</v>
      </c>
      <c r="G13" s="6">
        <v>2674461.88</v>
      </c>
      <c r="H13" s="6">
        <v>36064434.93570888</v>
      </c>
      <c r="I13" s="41">
        <v>1</v>
      </c>
      <c r="J13" s="41">
        <v>0</v>
      </c>
      <c r="K13" s="41">
        <v>0</v>
      </c>
      <c r="L13" s="5">
        <v>69725</v>
      </c>
      <c r="M13" s="5">
        <v>0</v>
      </c>
      <c r="N13" s="5">
        <v>0</v>
      </c>
      <c r="O13" s="7">
        <v>2674461.88</v>
      </c>
      <c r="P13" s="7">
        <v>0</v>
      </c>
      <c r="Q13" s="7">
        <v>0</v>
      </c>
      <c r="R13" s="6">
        <v>36064434.93570888</v>
      </c>
      <c r="S13" s="6">
        <v>0</v>
      </c>
      <c r="T13" s="6">
        <v>0</v>
      </c>
    </row>
    <row r="14" spans="1:20" ht="15" customHeight="1" x14ac:dyDescent="0.2">
      <c r="A14" s="43">
        <v>2835</v>
      </c>
      <c r="B14" s="3" t="s">
        <v>50</v>
      </c>
      <c r="C14" s="5">
        <v>8264</v>
      </c>
      <c r="D14" s="13" t="s">
        <v>51</v>
      </c>
      <c r="E14" s="14">
        <v>45513</v>
      </c>
      <c r="F14" s="41">
        <f t="shared" si="0"/>
        <v>2.7049692972997801E-2</v>
      </c>
      <c r="G14" s="6">
        <v>33710.380000000005</v>
      </c>
      <c r="H14" s="6">
        <v>1246238.9141958542</v>
      </c>
      <c r="I14" s="41">
        <v>0</v>
      </c>
      <c r="J14" s="41">
        <v>1</v>
      </c>
      <c r="K14" s="41">
        <v>0</v>
      </c>
      <c r="L14" s="5">
        <v>0</v>
      </c>
      <c r="M14" s="5">
        <v>8264</v>
      </c>
      <c r="N14" s="5">
        <v>0</v>
      </c>
      <c r="O14" s="7">
        <v>0</v>
      </c>
      <c r="P14" s="7">
        <v>33710.380000000005</v>
      </c>
      <c r="Q14" s="7">
        <v>0</v>
      </c>
      <c r="R14" s="6">
        <v>0</v>
      </c>
      <c r="S14" s="6">
        <v>1246238.9141958542</v>
      </c>
      <c r="T14" s="6">
        <v>0</v>
      </c>
    </row>
    <row r="15" spans="1:20" ht="15" customHeight="1" x14ac:dyDescent="0.2">
      <c r="A15" s="43">
        <v>2836</v>
      </c>
      <c r="B15" s="3" t="s">
        <v>52</v>
      </c>
      <c r="C15" s="5">
        <v>8458</v>
      </c>
      <c r="D15" s="13" t="s">
        <v>51</v>
      </c>
      <c r="E15" s="14">
        <v>45513</v>
      </c>
      <c r="F15" s="41">
        <f t="shared" si="0"/>
        <v>3.3653484746018064E-2</v>
      </c>
      <c r="G15" s="6">
        <v>42806.819999999992</v>
      </c>
      <c r="H15" s="6">
        <v>1271987.7398451276</v>
      </c>
      <c r="I15" s="41">
        <v>0</v>
      </c>
      <c r="J15" s="41">
        <v>1</v>
      </c>
      <c r="K15" s="41">
        <v>0</v>
      </c>
      <c r="L15" s="5">
        <v>0</v>
      </c>
      <c r="M15" s="5">
        <v>8458</v>
      </c>
      <c r="N15" s="5">
        <v>0</v>
      </c>
      <c r="O15" s="7">
        <v>0</v>
      </c>
      <c r="P15" s="7">
        <v>42806.819999999992</v>
      </c>
      <c r="Q15" s="7">
        <v>0</v>
      </c>
      <c r="R15" s="6">
        <v>0</v>
      </c>
      <c r="S15" s="6">
        <v>1271987.7398451276</v>
      </c>
      <c r="T15" s="6">
        <v>0</v>
      </c>
    </row>
    <row r="16" spans="1:20" ht="15" customHeight="1" x14ac:dyDescent="0.2">
      <c r="A16" s="43">
        <v>322</v>
      </c>
      <c r="B16" s="3" t="s">
        <v>53</v>
      </c>
      <c r="C16" s="5">
        <v>1756</v>
      </c>
      <c r="D16" s="13" t="s">
        <v>54</v>
      </c>
      <c r="E16" s="14">
        <v>45295</v>
      </c>
      <c r="F16" s="41">
        <f t="shared" si="0"/>
        <v>0.14472158237074137</v>
      </c>
      <c r="G16" s="6">
        <v>26219.179999999997</v>
      </c>
      <c r="H16" s="6">
        <v>181169.79907553011</v>
      </c>
      <c r="I16" s="41">
        <v>1</v>
      </c>
      <c r="J16" s="41">
        <v>0</v>
      </c>
      <c r="K16" s="41">
        <v>0</v>
      </c>
      <c r="L16" s="5">
        <v>1756</v>
      </c>
      <c r="M16" s="5">
        <v>0</v>
      </c>
      <c r="N16" s="5">
        <v>0</v>
      </c>
      <c r="O16" s="7">
        <v>26219.179999999997</v>
      </c>
      <c r="P16" s="7">
        <v>0</v>
      </c>
      <c r="Q16" s="7">
        <v>0</v>
      </c>
      <c r="R16" s="6">
        <v>181169.79907553011</v>
      </c>
      <c r="S16" s="6">
        <v>0</v>
      </c>
      <c r="T16" s="6">
        <v>0</v>
      </c>
    </row>
    <row r="17" spans="1:20" ht="15" customHeight="1" x14ac:dyDescent="0.2">
      <c r="A17" s="43">
        <v>323</v>
      </c>
      <c r="B17" s="3" t="s">
        <v>55</v>
      </c>
      <c r="C17" s="5">
        <v>648</v>
      </c>
      <c r="D17" s="13" t="s">
        <v>26</v>
      </c>
      <c r="E17" s="14">
        <v>46225</v>
      </c>
      <c r="F17" s="41">
        <f t="shared" si="0"/>
        <v>3.7183560048758627E-2</v>
      </c>
      <c r="G17" s="6">
        <v>8926.75</v>
      </c>
      <c r="H17" s="6">
        <v>240072.49408863473</v>
      </c>
      <c r="I17" s="41">
        <v>1</v>
      </c>
      <c r="J17" s="41">
        <v>0</v>
      </c>
      <c r="K17" s="41">
        <v>0</v>
      </c>
      <c r="L17" s="5">
        <v>648</v>
      </c>
      <c r="M17" s="5">
        <v>0</v>
      </c>
      <c r="N17" s="5">
        <v>0</v>
      </c>
      <c r="O17" s="7">
        <v>8926.75</v>
      </c>
      <c r="P17" s="7">
        <v>0</v>
      </c>
      <c r="Q17" s="7">
        <v>0</v>
      </c>
      <c r="R17" s="6">
        <v>240072.49408863473</v>
      </c>
      <c r="S17" s="6">
        <v>0</v>
      </c>
      <c r="T17" s="6">
        <v>0</v>
      </c>
    </row>
    <row r="18" spans="1:20" ht="15" customHeight="1" x14ac:dyDescent="0.2">
      <c r="A18" s="43">
        <v>325</v>
      </c>
      <c r="B18" s="3" t="s">
        <v>56</v>
      </c>
      <c r="C18" s="5">
        <v>684</v>
      </c>
      <c r="D18" s="13" t="s">
        <v>54</v>
      </c>
      <c r="E18" s="14">
        <v>38920</v>
      </c>
      <c r="F18" s="41">
        <f t="shared" si="0"/>
        <v>4.7207823450513643E-2</v>
      </c>
      <c r="G18" s="6">
        <v>8500</v>
      </c>
      <c r="H18" s="6">
        <v>180054.90147009765</v>
      </c>
      <c r="I18" s="41">
        <v>1</v>
      </c>
      <c r="J18" s="41">
        <v>0</v>
      </c>
      <c r="K18" s="41">
        <v>0</v>
      </c>
      <c r="L18" s="5">
        <v>684</v>
      </c>
      <c r="M18" s="5">
        <v>0</v>
      </c>
      <c r="N18" s="5">
        <v>0</v>
      </c>
      <c r="O18" s="7">
        <v>8500</v>
      </c>
      <c r="P18" s="7">
        <v>0</v>
      </c>
      <c r="Q18" s="7">
        <v>0</v>
      </c>
      <c r="R18" s="6">
        <v>180054.90147009765</v>
      </c>
      <c r="S18" s="6">
        <v>0</v>
      </c>
      <c r="T18" s="6">
        <v>0</v>
      </c>
    </row>
    <row r="19" spans="1:20" ht="15" customHeight="1" x14ac:dyDescent="0.2">
      <c r="A19" s="43">
        <v>326</v>
      </c>
      <c r="B19" s="3" t="s">
        <v>57</v>
      </c>
      <c r="C19" s="5">
        <v>684</v>
      </c>
      <c r="D19" s="13" t="s">
        <v>54</v>
      </c>
      <c r="E19" s="14">
        <v>46219</v>
      </c>
      <c r="F19" s="41">
        <f t="shared" si="0"/>
        <v>0.19331048316827096</v>
      </c>
      <c r="G19" s="6">
        <v>34806.5</v>
      </c>
      <c r="H19" s="6">
        <v>180054.90147009765</v>
      </c>
      <c r="I19" s="41">
        <v>1</v>
      </c>
      <c r="J19" s="41">
        <v>0</v>
      </c>
      <c r="K19" s="41">
        <v>0</v>
      </c>
      <c r="L19" s="5">
        <v>684</v>
      </c>
      <c r="M19" s="5">
        <v>0</v>
      </c>
      <c r="N19" s="5">
        <v>0</v>
      </c>
      <c r="O19" s="7">
        <v>34806.5</v>
      </c>
      <c r="P19" s="7">
        <v>0</v>
      </c>
      <c r="Q19" s="7">
        <v>0</v>
      </c>
      <c r="R19" s="6">
        <v>180054.90147009765</v>
      </c>
      <c r="S19" s="6">
        <v>0</v>
      </c>
      <c r="T19" s="6">
        <v>0</v>
      </c>
    </row>
    <row r="20" spans="1:20" ht="15" customHeight="1" x14ac:dyDescent="0.2">
      <c r="A20" s="43">
        <v>324</v>
      </c>
      <c r="B20" s="3" t="s">
        <v>58</v>
      </c>
      <c r="C20" s="5">
        <v>512</v>
      </c>
      <c r="D20" s="13" t="s">
        <v>26</v>
      </c>
      <c r="E20" s="14">
        <v>44781</v>
      </c>
      <c r="F20" s="41">
        <f t="shared" si="0"/>
        <v>0</v>
      </c>
      <c r="G20" s="6">
        <v>0</v>
      </c>
      <c r="H20" s="6">
        <v>153046.77243030735</v>
      </c>
      <c r="I20" s="41">
        <v>1</v>
      </c>
      <c r="J20" s="41">
        <v>0</v>
      </c>
      <c r="K20" s="41">
        <v>0</v>
      </c>
      <c r="L20" s="5">
        <v>512</v>
      </c>
      <c r="M20" s="5">
        <v>0</v>
      </c>
      <c r="N20" s="5">
        <v>0</v>
      </c>
      <c r="O20" s="7">
        <v>0</v>
      </c>
      <c r="P20" s="7">
        <v>0</v>
      </c>
      <c r="Q20" s="7">
        <v>0</v>
      </c>
      <c r="R20" s="6">
        <v>153046.77243030735</v>
      </c>
      <c r="S20" s="6">
        <v>0</v>
      </c>
      <c r="T20" s="6">
        <v>0</v>
      </c>
    </row>
    <row r="21" spans="1:20" ht="15" customHeight="1" x14ac:dyDescent="0.2">
      <c r="A21" s="43">
        <v>321</v>
      </c>
      <c r="B21" s="3" t="s">
        <v>59</v>
      </c>
      <c r="C21" s="5">
        <v>15068</v>
      </c>
      <c r="D21" s="13" t="s">
        <v>26</v>
      </c>
      <c r="E21" s="14">
        <v>45280</v>
      </c>
      <c r="F21" s="41">
        <f t="shared" si="0"/>
        <v>5.8745551083551298E-2</v>
      </c>
      <c r="G21" s="6">
        <v>246139.1</v>
      </c>
      <c r="H21" s="6">
        <v>4189918.9889278053</v>
      </c>
      <c r="I21" s="41">
        <v>1</v>
      </c>
      <c r="J21" s="41">
        <v>0</v>
      </c>
      <c r="K21" s="41">
        <v>0</v>
      </c>
      <c r="L21" s="5">
        <v>15068</v>
      </c>
      <c r="M21" s="5">
        <v>0</v>
      </c>
      <c r="N21" s="5">
        <v>0</v>
      </c>
      <c r="O21" s="7">
        <v>246139.1</v>
      </c>
      <c r="P21" s="7">
        <v>0</v>
      </c>
      <c r="Q21" s="7">
        <v>0</v>
      </c>
      <c r="R21" s="6">
        <v>4189918.9889278053</v>
      </c>
      <c r="S21" s="6">
        <v>0</v>
      </c>
      <c r="T21" s="6">
        <v>0</v>
      </c>
    </row>
    <row r="22" spans="1:20" ht="15" customHeight="1" x14ac:dyDescent="0.2">
      <c r="A22" s="43">
        <v>203</v>
      </c>
      <c r="B22" s="3" t="s">
        <v>60</v>
      </c>
      <c r="C22" s="5">
        <v>10526</v>
      </c>
      <c r="D22" s="13" t="s">
        <v>26</v>
      </c>
      <c r="E22" s="14">
        <v>45694</v>
      </c>
      <c r="F22" s="41">
        <f t="shared" si="0"/>
        <v>0.32448868253600865</v>
      </c>
      <c r="G22" s="6">
        <v>1130099.54</v>
      </c>
      <c r="H22" s="6">
        <v>3482708.6453919462</v>
      </c>
      <c r="I22" s="41">
        <v>1</v>
      </c>
      <c r="J22" s="41">
        <v>0</v>
      </c>
      <c r="K22" s="41">
        <v>0</v>
      </c>
      <c r="L22" s="5">
        <v>10526</v>
      </c>
      <c r="M22" s="5">
        <v>0</v>
      </c>
      <c r="N22" s="5">
        <v>0</v>
      </c>
      <c r="O22" s="7">
        <v>1130099.54</v>
      </c>
      <c r="P22" s="7">
        <v>0</v>
      </c>
      <c r="Q22" s="7">
        <v>0</v>
      </c>
      <c r="R22" s="6">
        <v>3482708.6453919462</v>
      </c>
      <c r="S22" s="6">
        <v>0</v>
      </c>
      <c r="T22" s="6">
        <v>0</v>
      </c>
    </row>
    <row r="23" spans="1:20" ht="15" customHeight="1" x14ac:dyDescent="0.2">
      <c r="A23" s="43">
        <v>7273</v>
      </c>
      <c r="B23" s="3" t="s">
        <v>61</v>
      </c>
      <c r="C23" s="5">
        <v>1188.51</v>
      </c>
      <c r="D23" s="13" t="s">
        <v>62</v>
      </c>
      <c r="E23" s="14">
        <v>45575</v>
      </c>
      <c r="F23" s="41">
        <f t="shared" si="0"/>
        <v>0.2942082568356329</v>
      </c>
      <c r="G23" s="6">
        <v>23543.77</v>
      </c>
      <c r="H23" s="6">
        <v>80024.164696211563</v>
      </c>
      <c r="I23" s="41">
        <v>1</v>
      </c>
      <c r="J23" s="41">
        <v>0</v>
      </c>
      <c r="K23" s="41">
        <v>0</v>
      </c>
      <c r="L23" s="5">
        <v>1188.51</v>
      </c>
      <c r="M23" s="5">
        <v>0</v>
      </c>
      <c r="N23" s="5">
        <v>0</v>
      </c>
      <c r="O23" s="7">
        <v>23543.77</v>
      </c>
      <c r="P23" s="7">
        <v>0</v>
      </c>
      <c r="Q23" s="7">
        <v>0</v>
      </c>
      <c r="R23" s="6">
        <v>80024.164696211563</v>
      </c>
      <c r="S23" s="6">
        <v>0</v>
      </c>
      <c r="T23" s="6">
        <v>0</v>
      </c>
    </row>
    <row r="24" spans="1:20" ht="15" customHeight="1" x14ac:dyDescent="0.2">
      <c r="A24" s="43">
        <v>7258</v>
      </c>
      <c r="B24" s="3" t="s">
        <v>63</v>
      </c>
      <c r="C24" s="5">
        <v>2619</v>
      </c>
      <c r="D24" s="13" t="s">
        <v>64</v>
      </c>
      <c r="E24" s="14">
        <v>44840</v>
      </c>
      <c r="F24" s="41">
        <f t="shared" si="0"/>
        <v>0</v>
      </c>
      <c r="G24" s="6">
        <v>0</v>
      </c>
      <c r="H24" s="6">
        <v>5996220.8752728142</v>
      </c>
      <c r="I24" s="41">
        <v>1</v>
      </c>
      <c r="J24" s="41">
        <v>0</v>
      </c>
      <c r="K24" s="41">
        <v>0</v>
      </c>
      <c r="L24" s="5">
        <v>2619</v>
      </c>
      <c r="M24" s="5">
        <v>0</v>
      </c>
      <c r="N24" s="5">
        <v>0</v>
      </c>
      <c r="O24" s="7">
        <v>0</v>
      </c>
      <c r="P24" s="7">
        <v>0</v>
      </c>
      <c r="Q24" s="7">
        <v>0</v>
      </c>
      <c r="R24" s="6">
        <v>5996220.8752728142</v>
      </c>
      <c r="S24" s="6">
        <v>0</v>
      </c>
      <c r="T24" s="6">
        <v>0</v>
      </c>
    </row>
    <row r="25" spans="1:20" ht="15" customHeight="1" x14ac:dyDescent="0.2">
      <c r="A25" s="43">
        <v>62</v>
      </c>
      <c r="B25" s="3" t="s">
        <v>65</v>
      </c>
      <c r="C25" s="5">
        <v>3675</v>
      </c>
      <c r="D25" s="13" t="s">
        <v>66</v>
      </c>
      <c r="E25" s="14">
        <v>45575</v>
      </c>
      <c r="F25" s="41">
        <f t="shared" si="0"/>
        <v>5.7915451712426593E-3</v>
      </c>
      <c r="G25" s="6">
        <v>10701.7</v>
      </c>
      <c r="H25" s="6">
        <v>1847814.3023278532</v>
      </c>
      <c r="I25" s="41">
        <v>1</v>
      </c>
      <c r="J25" s="41">
        <v>0</v>
      </c>
      <c r="K25" s="41">
        <v>0</v>
      </c>
      <c r="L25" s="5">
        <v>3675</v>
      </c>
      <c r="M25" s="5">
        <v>0</v>
      </c>
      <c r="N25" s="5">
        <v>0</v>
      </c>
      <c r="O25" s="7">
        <v>10701.7</v>
      </c>
      <c r="P25" s="7">
        <v>0</v>
      </c>
      <c r="Q25" s="7">
        <v>0</v>
      </c>
      <c r="R25" s="6">
        <v>1847814.3023278532</v>
      </c>
      <c r="S25" s="6">
        <v>0</v>
      </c>
      <c r="T25" s="6">
        <v>0</v>
      </c>
    </row>
    <row r="26" spans="1:20" ht="15" customHeight="1" x14ac:dyDescent="0.2">
      <c r="A26" s="43">
        <v>5271</v>
      </c>
      <c r="B26" s="3" t="s">
        <v>67</v>
      </c>
      <c r="C26" s="5">
        <v>180858</v>
      </c>
      <c r="D26" s="13" t="s">
        <v>68</v>
      </c>
      <c r="E26" s="14" t="s">
        <v>27</v>
      </c>
      <c r="F26" s="41" t="str">
        <f t="shared" si="0"/>
        <v/>
      </c>
      <c r="G26" s="39" t="s">
        <v>27</v>
      </c>
      <c r="H26" s="6">
        <v>50488981.136959724</v>
      </c>
      <c r="I26" s="41">
        <v>0</v>
      </c>
      <c r="J26" s="41">
        <v>1</v>
      </c>
      <c r="K26" s="41">
        <v>0</v>
      </c>
      <c r="L26" s="5">
        <v>0</v>
      </c>
      <c r="M26" s="5">
        <v>180858</v>
      </c>
      <c r="N26" s="5">
        <v>0</v>
      </c>
      <c r="O26" s="7" t="s">
        <v>30</v>
      </c>
      <c r="P26" s="7" t="s">
        <v>30</v>
      </c>
      <c r="Q26" s="7" t="s">
        <v>30</v>
      </c>
      <c r="R26" s="6">
        <v>0</v>
      </c>
      <c r="S26" s="6">
        <v>50488981.136959724</v>
      </c>
      <c r="T26" s="6">
        <v>0</v>
      </c>
    </row>
    <row r="27" spans="1:20" ht="15" customHeight="1" x14ac:dyDescent="0.2">
      <c r="A27" s="43">
        <v>5575</v>
      </c>
      <c r="B27" s="3" t="s">
        <v>69</v>
      </c>
      <c r="C27" s="5">
        <v>263514</v>
      </c>
      <c r="D27" s="13" t="s">
        <v>70</v>
      </c>
      <c r="E27" s="14" t="s">
        <v>27</v>
      </c>
      <c r="F27" s="41" t="str">
        <f t="shared" si="0"/>
        <v/>
      </c>
      <c r="G27" s="39" t="s">
        <v>27</v>
      </c>
      <c r="H27" s="6">
        <v>21688656.106519744</v>
      </c>
      <c r="I27" s="41">
        <v>0</v>
      </c>
      <c r="J27" s="41">
        <v>1</v>
      </c>
      <c r="K27" s="41">
        <v>0</v>
      </c>
      <c r="L27" s="5">
        <v>0</v>
      </c>
      <c r="M27" s="5">
        <v>263514</v>
      </c>
      <c r="N27" s="5">
        <v>0</v>
      </c>
      <c r="O27" s="7" t="s">
        <v>30</v>
      </c>
      <c r="P27" s="7" t="s">
        <v>30</v>
      </c>
      <c r="Q27" s="7" t="s">
        <v>30</v>
      </c>
      <c r="R27" s="6">
        <v>0</v>
      </c>
      <c r="S27" s="6">
        <v>21688656.106519744</v>
      </c>
      <c r="T27" s="6">
        <v>0</v>
      </c>
    </row>
    <row r="28" spans="1:20" ht="15" customHeight="1" x14ac:dyDescent="0.2">
      <c r="A28" s="43">
        <v>252</v>
      </c>
      <c r="B28" s="3" t="s">
        <v>71</v>
      </c>
      <c r="C28" s="5">
        <v>37906</v>
      </c>
      <c r="D28" s="13" t="s">
        <v>72</v>
      </c>
      <c r="E28" s="14">
        <v>45519</v>
      </c>
      <c r="F28" s="41">
        <f t="shared" si="0"/>
        <v>2.1270399349675242E-2</v>
      </c>
      <c r="G28" s="6">
        <v>222060.28</v>
      </c>
      <c r="H28" s="6">
        <v>10439873.570281154</v>
      </c>
      <c r="I28" s="41">
        <v>1</v>
      </c>
      <c r="J28" s="41">
        <v>0</v>
      </c>
      <c r="K28" s="41">
        <v>0</v>
      </c>
      <c r="L28" s="5">
        <v>37906</v>
      </c>
      <c r="M28" s="5">
        <v>0</v>
      </c>
      <c r="N28" s="5">
        <v>0</v>
      </c>
      <c r="O28" s="7">
        <v>222060.28</v>
      </c>
      <c r="P28" s="7">
        <v>0</v>
      </c>
      <c r="Q28" s="7">
        <v>0</v>
      </c>
      <c r="R28" s="6">
        <v>10439873.570281154</v>
      </c>
      <c r="S28" s="6">
        <v>0</v>
      </c>
      <c r="T28" s="6">
        <v>0</v>
      </c>
    </row>
    <row r="29" spans="1:20" ht="15" customHeight="1" x14ac:dyDescent="0.2">
      <c r="A29" s="43">
        <v>3761</v>
      </c>
      <c r="B29" s="3" t="s">
        <v>73</v>
      </c>
      <c r="C29" s="5">
        <v>73812</v>
      </c>
      <c r="D29" s="13" t="s">
        <v>74</v>
      </c>
      <c r="E29" s="14">
        <v>44826</v>
      </c>
      <c r="F29" s="41">
        <f t="shared" si="0"/>
        <v>6.9910233568711205E-2</v>
      </c>
      <c r="G29" s="6">
        <v>2522068.6</v>
      </c>
      <c r="H29" s="6">
        <v>36075814.244293541</v>
      </c>
      <c r="I29" s="41">
        <v>1</v>
      </c>
      <c r="J29" s="41">
        <v>0</v>
      </c>
      <c r="K29" s="41">
        <v>0</v>
      </c>
      <c r="L29" s="5">
        <v>73812</v>
      </c>
      <c r="M29" s="5">
        <v>0</v>
      </c>
      <c r="N29" s="5">
        <v>0</v>
      </c>
      <c r="O29" s="7">
        <v>2522068.6</v>
      </c>
      <c r="P29" s="7">
        <v>0</v>
      </c>
      <c r="Q29" s="7">
        <v>0</v>
      </c>
      <c r="R29" s="6">
        <v>36075814.244293541</v>
      </c>
      <c r="S29" s="6">
        <v>0</v>
      </c>
      <c r="T29" s="6">
        <v>0</v>
      </c>
    </row>
    <row r="30" spans="1:20" ht="15" customHeight="1" x14ac:dyDescent="0.2">
      <c r="A30" s="43">
        <v>7375</v>
      </c>
      <c r="B30" s="3" t="s">
        <v>75</v>
      </c>
      <c r="C30" s="5">
        <v>529</v>
      </c>
      <c r="D30" s="13" t="s">
        <v>76</v>
      </c>
      <c r="E30" s="14">
        <v>45777</v>
      </c>
      <c r="F30" s="41">
        <f t="shared" si="0"/>
        <v>5.9603273865932995E-3</v>
      </c>
      <c r="G30" s="6">
        <v>6956.1100000000006</v>
      </c>
      <c r="H30" s="6">
        <v>1167068.4425232308</v>
      </c>
      <c r="I30" s="41">
        <v>1</v>
      </c>
      <c r="J30" s="41">
        <v>0</v>
      </c>
      <c r="K30" s="41">
        <v>0</v>
      </c>
      <c r="L30" s="5">
        <v>529</v>
      </c>
      <c r="M30" s="5">
        <v>0</v>
      </c>
      <c r="N30" s="5">
        <v>0</v>
      </c>
      <c r="O30" s="7">
        <v>6956.1100000000006</v>
      </c>
      <c r="P30" s="7">
        <v>0</v>
      </c>
      <c r="Q30" s="7">
        <v>0</v>
      </c>
      <c r="R30" s="6">
        <v>1167068.4425232308</v>
      </c>
      <c r="S30" s="6">
        <v>0</v>
      </c>
      <c r="T30" s="6">
        <v>0</v>
      </c>
    </row>
    <row r="31" spans="1:20" ht="15" customHeight="1" x14ac:dyDescent="0.2">
      <c r="A31" s="43">
        <v>2369</v>
      </c>
      <c r="B31" s="3" t="s">
        <v>77</v>
      </c>
      <c r="C31" s="5">
        <v>66635.570000000007</v>
      </c>
      <c r="D31" s="13" t="s">
        <v>43</v>
      </c>
      <c r="E31" s="14">
        <v>46056</v>
      </c>
      <c r="F31" s="41">
        <f t="shared" si="0"/>
        <v>1.2741722153989375E-3</v>
      </c>
      <c r="G31" s="6">
        <v>33603.360000000001</v>
      </c>
      <c r="H31" s="6">
        <v>26372698.75601466</v>
      </c>
      <c r="I31" s="41">
        <v>0</v>
      </c>
      <c r="J31" s="41">
        <v>1</v>
      </c>
      <c r="K31" s="41">
        <v>0</v>
      </c>
      <c r="L31" s="5">
        <v>0</v>
      </c>
      <c r="M31" s="5">
        <v>66635.570000000007</v>
      </c>
      <c r="N31" s="5">
        <v>0</v>
      </c>
      <c r="O31" s="7">
        <v>0</v>
      </c>
      <c r="P31" s="7">
        <v>33603.360000000001</v>
      </c>
      <c r="Q31" s="7">
        <v>0</v>
      </c>
      <c r="R31" s="6">
        <v>0</v>
      </c>
      <c r="S31" s="6">
        <v>26372698.75601466</v>
      </c>
      <c r="T31" s="6">
        <v>0</v>
      </c>
    </row>
    <row r="32" spans="1:20" ht="15" customHeight="1" x14ac:dyDescent="0.2">
      <c r="A32" s="43">
        <v>1991</v>
      </c>
      <c r="B32" s="3" t="s">
        <v>78</v>
      </c>
      <c r="C32" s="5">
        <v>209217</v>
      </c>
      <c r="D32" s="13" t="s">
        <v>79</v>
      </c>
      <c r="E32" s="14" t="s">
        <v>27</v>
      </c>
      <c r="F32" s="41" t="str">
        <f t="shared" si="0"/>
        <v/>
      </c>
      <c r="G32" s="39" t="s">
        <v>27</v>
      </c>
      <c r="H32" s="6">
        <v>141750443.09921962</v>
      </c>
      <c r="I32" s="41">
        <v>3.3566506553658801E-3</v>
      </c>
      <c r="J32" s="41">
        <v>0</v>
      </c>
      <c r="K32" s="41">
        <v>0.99664334934463406</v>
      </c>
      <c r="L32" s="5">
        <v>702.26838016368333</v>
      </c>
      <c r="M32" s="5">
        <v>0</v>
      </c>
      <c r="N32" s="5">
        <v>208514.7316198363</v>
      </c>
      <c r="O32" s="7" t="s">
        <v>30</v>
      </c>
      <c r="P32" s="7" t="s">
        <v>30</v>
      </c>
      <c r="Q32" s="7" t="s">
        <v>30</v>
      </c>
      <c r="R32" s="6">
        <v>475806.71772739943</v>
      </c>
      <c r="S32" s="6">
        <v>0</v>
      </c>
      <c r="T32" s="6">
        <v>141274636.3814922</v>
      </c>
    </row>
    <row r="33" spans="1:20" ht="15" customHeight="1" x14ac:dyDescent="0.2">
      <c r="A33" s="43">
        <v>264</v>
      </c>
      <c r="B33" s="3" t="s">
        <v>80</v>
      </c>
      <c r="C33" s="5">
        <v>68049</v>
      </c>
      <c r="D33" s="13" t="s">
        <v>81</v>
      </c>
      <c r="E33" s="14">
        <v>45553</v>
      </c>
      <c r="F33" s="41">
        <f t="shared" si="0"/>
        <v>1.7279449602893228E-3</v>
      </c>
      <c r="G33" s="6">
        <v>89359.2</v>
      </c>
      <c r="H33" s="6">
        <v>51714147.182696097</v>
      </c>
      <c r="I33" s="41">
        <v>1</v>
      </c>
      <c r="J33" s="41">
        <v>0</v>
      </c>
      <c r="K33" s="41">
        <v>0</v>
      </c>
      <c r="L33" s="5">
        <v>68049</v>
      </c>
      <c r="M33" s="5">
        <v>0</v>
      </c>
      <c r="N33" s="5">
        <v>0</v>
      </c>
      <c r="O33" s="7">
        <v>89359.2</v>
      </c>
      <c r="P33" s="7">
        <v>0</v>
      </c>
      <c r="Q33" s="7">
        <v>0</v>
      </c>
      <c r="R33" s="6">
        <v>51714147.182696097</v>
      </c>
      <c r="S33" s="6">
        <v>0</v>
      </c>
      <c r="T33" s="6">
        <v>0</v>
      </c>
    </row>
    <row r="34" spans="1:20" ht="15" customHeight="1" x14ac:dyDescent="0.2">
      <c r="A34" s="43">
        <v>407</v>
      </c>
      <c r="B34" s="3" t="s">
        <v>82</v>
      </c>
      <c r="C34" s="5">
        <v>19876</v>
      </c>
      <c r="D34" s="13" t="s">
        <v>83</v>
      </c>
      <c r="E34" s="14">
        <v>45001</v>
      </c>
      <c r="F34" s="41">
        <f t="shared" ref="F34:F65" si="1">IF(H34=0,"No CRV",IF(G34="No FCA","",G34/H34))</f>
        <v>7.4981547288099403E-3</v>
      </c>
      <c r="G34" s="6">
        <v>32105.1</v>
      </c>
      <c r="H34" s="6">
        <v>4281733.4612532752</v>
      </c>
      <c r="I34" s="41">
        <v>1</v>
      </c>
      <c r="J34" s="41">
        <v>0</v>
      </c>
      <c r="K34" s="41">
        <v>0</v>
      </c>
      <c r="L34" s="5">
        <v>19876</v>
      </c>
      <c r="M34" s="5">
        <v>0</v>
      </c>
      <c r="N34" s="5">
        <v>0</v>
      </c>
      <c r="O34" s="7">
        <v>32105.1</v>
      </c>
      <c r="P34" s="7">
        <v>0</v>
      </c>
      <c r="Q34" s="7">
        <v>0</v>
      </c>
      <c r="R34" s="6">
        <v>4281733.4612532752</v>
      </c>
      <c r="S34" s="6">
        <v>0</v>
      </c>
      <c r="T34" s="6">
        <v>0</v>
      </c>
    </row>
    <row r="35" spans="1:20" ht="15" customHeight="1" x14ac:dyDescent="0.2">
      <c r="A35" s="43">
        <v>436</v>
      </c>
      <c r="B35" s="3" t="s">
        <v>84</v>
      </c>
      <c r="C35" s="5">
        <v>5064</v>
      </c>
      <c r="D35" s="13" t="s">
        <v>85</v>
      </c>
      <c r="E35" s="14">
        <v>45385</v>
      </c>
      <c r="F35" s="41">
        <f t="shared" si="1"/>
        <v>3.7591236148849072E-2</v>
      </c>
      <c r="G35" s="6">
        <v>45375.210000000006</v>
      </c>
      <c r="H35" s="6">
        <v>1207068.8449916604</v>
      </c>
      <c r="I35" s="41">
        <v>0</v>
      </c>
      <c r="J35" s="41">
        <v>1</v>
      </c>
      <c r="K35" s="41">
        <v>0</v>
      </c>
      <c r="L35" s="5">
        <v>0</v>
      </c>
      <c r="M35" s="5">
        <v>5064</v>
      </c>
      <c r="N35" s="5">
        <v>0</v>
      </c>
      <c r="O35" s="7">
        <v>0</v>
      </c>
      <c r="P35" s="7">
        <v>45375.210000000006</v>
      </c>
      <c r="Q35" s="7">
        <v>0</v>
      </c>
      <c r="R35" s="6">
        <v>0</v>
      </c>
      <c r="S35" s="6">
        <v>1207068.8449916604</v>
      </c>
      <c r="T35" s="6">
        <v>0</v>
      </c>
    </row>
    <row r="36" spans="1:20" ht="15" customHeight="1" x14ac:dyDescent="0.2">
      <c r="A36" s="43">
        <v>2146</v>
      </c>
      <c r="B36" s="3" t="s">
        <v>86</v>
      </c>
      <c r="C36" s="5">
        <v>73207</v>
      </c>
      <c r="D36" s="13" t="s">
        <v>87</v>
      </c>
      <c r="E36" s="14" t="s">
        <v>27</v>
      </c>
      <c r="F36" s="41" t="str">
        <f t="shared" si="1"/>
        <v/>
      </c>
      <c r="G36" s="39" t="s">
        <v>27</v>
      </c>
      <c r="H36" s="6">
        <v>17955175.348980222</v>
      </c>
      <c r="I36" s="41">
        <v>0</v>
      </c>
      <c r="J36" s="41">
        <v>1</v>
      </c>
      <c r="K36" s="41">
        <v>0</v>
      </c>
      <c r="L36" s="5">
        <v>0</v>
      </c>
      <c r="M36" s="5">
        <v>73207</v>
      </c>
      <c r="N36" s="5">
        <v>0</v>
      </c>
      <c r="O36" s="7" t="s">
        <v>30</v>
      </c>
      <c r="P36" s="7" t="s">
        <v>30</v>
      </c>
      <c r="Q36" s="7" t="s">
        <v>30</v>
      </c>
      <c r="R36" s="6">
        <v>0</v>
      </c>
      <c r="S36" s="6">
        <v>17955175.348980222</v>
      </c>
      <c r="T36" s="6">
        <v>0</v>
      </c>
    </row>
    <row r="37" spans="1:20" ht="15" customHeight="1" x14ac:dyDescent="0.2">
      <c r="A37" s="43">
        <v>257</v>
      </c>
      <c r="B37" s="3" t="s">
        <v>88</v>
      </c>
      <c r="C37" s="5">
        <v>9254</v>
      </c>
      <c r="D37" s="13" t="s">
        <v>76</v>
      </c>
      <c r="E37" s="14">
        <v>45365</v>
      </c>
      <c r="F37" s="41">
        <f t="shared" si="1"/>
        <v>4.3005288182725511E-2</v>
      </c>
      <c r="G37" s="6">
        <v>81332.960000000006</v>
      </c>
      <c r="H37" s="6">
        <v>1891231.6005051227</v>
      </c>
      <c r="I37" s="41">
        <v>1</v>
      </c>
      <c r="J37" s="41">
        <v>0</v>
      </c>
      <c r="K37" s="41">
        <v>0</v>
      </c>
      <c r="L37" s="5">
        <v>9254</v>
      </c>
      <c r="M37" s="5">
        <v>0</v>
      </c>
      <c r="N37" s="5">
        <v>0</v>
      </c>
      <c r="O37" s="7">
        <v>81332.960000000006</v>
      </c>
      <c r="P37" s="7">
        <v>0</v>
      </c>
      <c r="Q37" s="7">
        <v>0</v>
      </c>
      <c r="R37" s="6">
        <v>1891231.6005051227</v>
      </c>
      <c r="S37" s="6">
        <v>0</v>
      </c>
      <c r="T37" s="6">
        <v>0</v>
      </c>
    </row>
    <row r="38" spans="1:20" ht="15" customHeight="1" x14ac:dyDescent="0.2">
      <c r="A38" s="43">
        <v>1155</v>
      </c>
      <c r="B38" s="3" t="s">
        <v>89</v>
      </c>
      <c r="C38" s="5">
        <v>164206</v>
      </c>
      <c r="D38" s="13" t="s">
        <v>49</v>
      </c>
      <c r="E38" s="14">
        <v>44798</v>
      </c>
      <c r="F38" s="41">
        <f t="shared" si="1"/>
        <v>7.6611621784237645E-3</v>
      </c>
      <c r="G38" s="6">
        <v>648405.30000000005</v>
      </c>
      <c r="H38" s="6">
        <v>84635370.574207753</v>
      </c>
      <c r="I38" s="41">
        <v>1</v>
      </c>
      <c r="J38" s="41">
        <v>0</v>
      </c>
      <c r="K38" s="41">
        <v>0</v>
      </c>
      <c r="L38" s="5">
        <v>164206</v>
      </c>
      <c r="M38" s="5">
        <v>0</v>
      </c>
      <c r="N38" s="5">
        <v>0</v>
      </c>
      <c r="O38" s="7">
        <v>648405.30000000005</v>
      </c>
      <c r="P38" s="7">
        <v>0</v>
      </c>
      <c r="Q38" s="7">
        <v>0</v>
      </c>
      <c r="R38" s="6">
        <v>84635370.574207753</v>
      </c>
      <c r="S38" s="6">
        <v>0</v>
      </c>
      <c r="T38" s="6">
        <v>0</v>
      </c>
    </row>
    <row r="39" spans="1:20" ht="15" customHeight="1" x14ac:dyDescent="0.2">
      <c r="A39" s="43">
        <v>8060</v>
      </c>
      <c r="B39" s="3" t="s">
        <v>90</v>
      </c>
      <c r="C39" s="5">
        <v>2783</v>
      </c>
      <c r="D39" s="13" t="s">
        <v>91</v>
      </c>
      <c r="E39" s="14">
        <v>45846</v>
      </c>
      <c r="F39" s="41">
        <f t="shared" si="1"/>
        <v>0.52959919404472322</v>
      </c>
      <c r="G39" s="6">
        <v>186209.58</v>
      </c>
      <c r="H39" s="6">
        <v>351604.72692161065</v>
      </c>
      <c r="I39" s="41">
        <v>1</v>
      </c>
      <c r="J39" s="41">
        <v>0</v>
      </c>
      <c r="K39" s="41">
        <v>0</v>
      </c>
      <c r="L39" s="5">
        <v>2783</v>
      </c>
      <c r="M39" s="5">
        <v>0</v>
      </c>
      <c r="N39" s="5">
        <v>0</v>
      </c>
      <c r="O39" s="7">
        <v>186209.58</v>
      </c>
      <c r="P39" s="7">
        <v>0</v>
      </c>
      <c r="Q39" s="7">
        <v>0</v>
      </c>
      <c r="R39" s="6">
        <v>351604.72692161065</v>
      </c>
      <c r="S39" s="6">
        <v>0</v>
      </c>
      <c r="T39" s="6">
        <v>0</v>
      </c>
    </row>
    <row r="40" spans="1:20" ht="15" customHeight="1" x14ac:dyDescent="0.2">
      <c r="A40" s="43">
        <v>8075</v>
      </c>
      <c r="B40" s="3" t="s">
        <v>92</v>
      </c>
      <c r="C40" s="5">
        <v>4251</v>
      </c>
      <c r="D40" s="13" t="s">
        <v>93</v>
      </c>
      <c r="E40" s="14">
        <v>45846</v>
      </c>
      <c r="F40" s="41">
        <f t="shared" si="1"/>
        <v>0</v>
      </c>
      <c r="G40" s="6">
        <v>0</v>
      </c>
      <c r="H40" s="6">
        <v>1635630.4659440028</v>
      </c>
      <c r="I40" s="41">
        <v>1</v>
      </c>
      <c r="J40" s="41">
        <v>0</v>
      </c>
      <c r="K40" s="41">
        <v>0</v>
      </c>
      <c r="L40" s="5">
        <v>4251</v>
      </c>
      <c r="M40" s="5">
        <v>0</v>
      </c>
      <c r="N40" s="5">
        <v>0</v>
      </c>
      <c r="O40" s="7">
        <v>0</v>
      </c>
      <c r="P40" s="7">
        <v>0</v>
      </c>
      <c r="Q40" s="7">
        <v>0</v>
      </c>
      <c r="R40" s="6">
        <v>1635630.4659440028</v>
      </c>
      <c r="S40" s="6">
        <v>0</v>
      </c>
      <c r="T40" s="6">
        <v>0</v>
      </c>
    </row>
    <row r="41" spans="1:20" ht="15" customHeight="1" x14ac:dyDescent="0.2">
      <c r="A41" s="43">
        <v>8076</v>
      </c>
      <c r="B41" s="3" t="s">
        <v>94</v>
      </c>
      <c r="C41" s="5">
        <v>3245</v>
      </c>
      <c r="D41" s="13" t="s">
        <v>95</v>
      </c>
      <c r="E41" s="14">
        <v>45846</v>
      </c>
      <c r="F41" s="41">
        <f t="shared" si="1"/>
        <v>0</v>
      </c>
      <c r="G41" s="6">
        <v>0</v>
      </c>
      <c r="H41" s="6">
        <v>1280970.8929397671</v>
      </c>
      <c r="I41" s="41">
        <v>1</v>
      </c>
      <c r="J41" s="41">
        <v>0</v>
      </c>
      <c r="K41" s="41">
        <v>0</v>
      </c>
      <c r="L41" s="5">
        <v>3245</v>
      </c>
      <c r="M41" s="5">
        <v>0</v>
      </c>
      <c r="N41" s="5">
        <v>0</v>
      </c>
      <c r="O41" s="7">
        <v>0</v>
      </c>
      <c r="P41" s="7">
        <v>0</v>
      </c>
      <c r="Q41" s="7">
        <v>0</v>
      </c>
      <c r="R41" s="6">
        <v>1280970.8929397671</v>
      </c>
      <c r="S41" s="6">
        <v>0</v>
      </c>
      <c r="T41" s="6">
        <v>0</v>
      </c>
    </row>
    <row r="42" spans="1:20" ht="15" customHeight="1" x14ac:dyDescent="0.2">
      <c r="A42" s="43">
        <v>8065</v>
      </c>
      <c r="B42" s="3" t="s">
        <v>96</v>
      </c>
      <c r="C42" s="5">
        <v>960</v>
      </c>
      <c r="D42" s="13" t="s">
        <v>91</v>
      </c>
      <c r="E42" s="14">
        <v>45845</v>
      </c>
      <c r="F42" s="41">
        <f t="shared" si="1"/>
        <v>3.4886430867338135E-2</v>
      </c>
      <c r="G42" s="6">
        <v>10701.7</v>
      </c>
      <c r="H42" s="6">
        <v>306758.23619490111</v>
      </c>
      <c r="I42" s="41">
        <v>1</v>
      </c>
      <c r="J42" s="41">
        <v>0</v>
      </c>
      <c r="K42" s="41">
        <v>0</v>
      </c>
      <c r="L42" s="5">
        <v>960</v>
      </c>
      <c r="M42" s="5">
        <v>0</v>
      </c>
      <c r="N42" s="5">
        <v>0</v>
      </c>
      <c r="O42" s="7">
        <v>10701.7</v>
      </c>
      <c r="P42" s="7">
        <v>0</v>
      </c>
      <c r="Q42" s="7">
        <v>0</v>
      </c>
      <c r="R42" s="6">
        <v>306758.23619490111</v>
      </c>
      <c r="S42" s="6">
        <v>0</v>
      </c>
      <c r="T42" s="6">
        <v>0</v>
      </c>
    </row>
    <row r="43" spans="1:20" ht="15" customHeight="1" x14ac:dyDescent="0.2">
      <c r="A43" s="43">
        <v>8063</v>
      </c>
      <c r="B43" s="3" t="s">
        <v>97</v>
      </c>
      <c r="C43" s="5">
        <v>2099</v>
      </c>
      <c r="D43" s="13" t="s">
        <v>91</v>
      </c>
      <c r="E43" s="14">
        <v>45845</v>
      </c>
      <c r="F43" s="41">
        <f t="shared" si="1"/>
        <v>0.34728387842345254</v>
      </c>
      <c r="G43" s="6">
        <v>230086.55</v>
      </c>
      <c r="H43" s="6">
        <v>662531.61835358595</v>
      </c>
      <c r="I43" s="41">
        <v>1</v>
      </c>
      <c r="J43" s="41">
        <v>0</v>
      </c>
      <c r="K43" s="41">
        <v>0</v>
      </c>
      <c r="L43" s="5">
        <v>2099</v>
      </c>
      <c r="M43" s="5">
        <v>0</v>
      </c>
      <c r="N43" s="5">
        <v>0</v>
      </c>
      <c r="O43" s="7">
        <v>230086.55</v>
      </c>
      <c r="P43" s="7">
        <v>0</v>
      </c>
      <c r="Q43" s="7">
        <v>0</v>
      </c>
      <c r="R43" s="6">
        <v>662531.61835358595</v>
      </c>
      <c r="S43" s="6">
        <v>0</v>
      </c>
      <c r="T43" s="6">
        <v>0</v>
      </c>
    </row>
    <row r="44" spans="1:20" ht="15" customHeight="1" x14ac:dyDescent="0.2">
      <c r="A44" s="43">
        <v>8079</v>
      </c>
      <c r="B44" s="3" t="s">
        <v>98</v>
      </c>
      <c r="C44" s="5">
        <v>4029</v>
      </c>
      <c r="D44" s="13" t="s">
        <v>91</v>
      </c>
      <c r="E44" s="14">
        <v>45839</v>
      </c>
      <c r="F44" s="41">
        <f t="shared" si="1"/>
        <v>0.46827689583868609</v>
      </c>
      <c r="G44" s="6">
        <v>107017</v>
      </c>
      <c r="H44" s="6">
        <v>228533.58974358975</v>
      </c>
      <c r="I44" s="41">
        <v>1</v>
      </c>
      <c r="J44" s="41">
        <v>0</v>
      </c>
      <c r="K44" s="41">
        <v>0</v>
      </c>
      <c r="L44" s="5">
        <v>4029</v>
      </c>
      <c r="M44" s="5">
        <v>0</v>
      </c>
      <c r="N44" s="5">
        <v>0</v>
      </c>
      <c r="O44" s="7">
        <v>107017</v>
      </c>
      <c r="P44" s="7">
        <v>0</v>
      </c>
      <c r="Q44" s="7">
        <v>0</v>
      </c>
      <c r="R44" s="6">
        <v>228533.58974358975</v>
      </c>
      <c r="S44" s="6">
        <v>0</v>
      </c>
      <c r="T44" s="6">
        <v>0</v>
      </c>
    </row>
    <row r="45" spans="1:20" ht="15" customHeight="1" x14ac:dyDescent="0.2">
      <c r="A45" s="43">
        <v>8066</v>
      </c>
      <c r="B45" s="3" t="s">
        <v>99</v>
      </c>
      <c r="C45" s="5">
        <v>1288</v>
      </c>
      <c r="D45" s="13" t="s">
        <v>49</v>
      </c>
      <c r="E45" s="14">
        <v>45845</v>
      </c>
      <c r="F45" s="41">
        <f t="shared" si="1"/>
        <v>4.9307621783742449E-2</v>
      </c>
      <c r="G45" s="6">
        <v>7491.19</v>
      </c>
      <c r="H45" s="6">
        <v>151927.62759590184</v>
      </c>
      <c r="I45" s="41">
        <v>1</v>
      </c>
      <c r="J45" s="41">
        <v>0</v>
      </c>
      <c r="K45" s="41">
        <v>0</v>
      </c>
      <c r="L45" s="5">
        <v>1288</v>
      </c>
      <c r="M45" s="5">
        <v>0</v>
      </c>
      <c r="N45" s="5">
        <v>0</v>
      </c>
      <c r="O45" s="7">
        <v>7491.19</v>
      </c>
      <c r="P45" s="7">
        <v>0</v>
      </c>
      <c r="Q45" s="7">
        <v>0</v>
      </c>
      <c r="R45" s="6">
        <v>151927.62759590184</v>
      </c>
      <c r="S45" s="6">
        <v>0</v>
      </c>
      <c r="T45" s="6">
        <v>0</v>
      </c>
    </row>
    <row r="46" spans="1:20" ht="15" customHeight="1" x14ac:dyDescent="0.2">
      <c r="A46" s="43">
        <v>8070</v>
      </c>
      <c r="B46" s="3" t="s">
        <v>100</v>
      </c>
      <c r="C46" s="5">
        <v>225</v>
      </c>
      <c r="D46" s="13" t="s">
        <v>101</v>
      </c>
      <c r="E46" s="14">
        <v>45832</v>
      </c>
      <c r="F46" s="41">
        <f t="shared" si="1"/>
        <v>0</v>
      </c>
      <c r="G46" s="6">
        <v>0</v>
      </c>
      <c r="H46" s="6">
        <v>36290.629601891997</v>
      </c>
      <c r="I46" s="41">
        <v>1</v>
      </c>
      <c r="J46" s="41">
        <v>0</v>
      </c>
      <c r="K46" s="41">
        <v>0</v>
      </c>
      <c r="L46" s="5">
        <v>225</v>
      </c>
      <c r="M46" s="5">
        <v>0</v>
      </c>
      <c r="N46" s="5">
        <v>0</v>
      </c>
      <c r="O46" s="7">
        <v>0</v>
      </c>
      <c r="P46" s="7">
        <v>0</v>
      </c>
      <c r="Q46" s="7">
        <v>0</v>
      </c>
      <c r="R46" s="6">
        <v>36290.629601891997</v>
      </c>
      <c r="S46" s="6">
        <v>0</v>
      </c>
      <c r="T46" s="6">
        <v>0</v>
      </c>
    </row>
    <row r="47" spans="1:20" ht="15" customHeight="1" x14ac:dyDescent="0.2">
      <c r="A47" s="43">
        <v>8069</v>
      </c>
      <c r="B47" s="3" t="s">
        <v>102</v>
      </c>
      <c r="C47" s="5">
        <v>1320</v>
      </c>
      <c r="D47" s="13" t="s">
        <v>103</v>
      </c>
      <c r="E47" s="14">
        <v>45833</v>
      </c>
      <c r="F47" s="41">
        <f t="shared" si="1"/>
        <v>0</v>
      </c>
      <c r="G47" s="6">
        <v>0</v>
      </c>
      <c r="H47" s="6">
        <v>92072.102672447771</v>
      </c>
      <c r="I47" s="41">
        <v>1</v>
      </c>
      <c r="J47" s="41">
        <v>0</v>
      </c>
      <c r="K47" s="41">
        <v>0</v>
      </c>
      <c r="L47" s="5">
        <v>1320</v>
      </c>
      <c r="M47" s="5">
        <v>0</v>
      </c>
      <c r="N47" s="5">
        <v>0</v>
      </c>
      <c r="O47" s="7">
        <v>0</v>
      </c>
      <c r="P47" s="7">
        <v>0</v>
      </c>
      <c r="Q47" s="7">
        <v>0</v>
      </c>
      <c r="R47" s="6">
        <v>92072.102672447771</v>
      </c>
      <c r="S47" s="6">
        <v>0</v>
      </c>
      <c r="T47" s="6">
        <v>0</v>
      </c>
    </row>
    <row r="48" spans="1:20" ht="15" customHeight="1" x14ac:dyDescent="0.2">
      <c r="A48" s="43">
        <v>8068</v>
      </c>
      <c r="B48" s="3" t="s">
        <v>104</v>
      </c>
      <c r="C48" s="5">
        <v>846</v>
      </c>
      <c r="D48" s="13" t="s">
        <v>103</v>
      </c>
      <c r="E48" s="14">
        <v>45845</v>
      </c>
      <c r="F48" s="41">
        <f t="shared" si="1"/>
        <v>0.1051895338699935</v>
      </c>
      <c r="G48" s="6">
        <v>6421.02</v>
      </c>
      <c r="H48" s="6">
        <v>61042.384767441858</v>
      </c>
      <c r="I48" s="41">
        <v>1</v>
      </c>
      <c r="J48" s="41">
        <v>0</v>
      </c>
      <c r="K48" s="41">
        <v>0</v>
      </c>
      <c r="L48" s="5">
        <v>846</v>
      </c>
      <c r="M48" s="5">
        <v>0</v>
      </c>
      <c r="N48" s="5">
        <v>0</v>
      </c>
      <c r="O48" s="7">
        <v>6421.02</v>
      </c>
      <c r="P48" s="7">
        <v>0</v>
      </c>
      <c r="Q48" s="7">
        <v>0</v>
      </c>
      <c r="R48" s="6">
        <v>61042.384767441858</v>
      </c>
      <c r="S48" s="6">
        <v>0</v>
      </c>
      <c r="T48" s="6">
        <v>0</v>
      </c>
    </row>
    <row r="49" spans="1:20" ht="15" customHeight="1" x14ac:dyDescent="0.2">
      <c r="A49" s="43">
        <v>8054</v>
      </c>
      <c r="B49" s="3" t="s">
        <v>105</v>
      </c>
      <c r="C49" s="5">
        <v>972</v>
      </c>
      <c r="D49" s="13" t="s">
        <v>91</v>
      </c>
      <c r="E49" s="14">
        <v>45846</v>
      </c>
      <c r="F49" s="41">
        <f t="shared" si="1"/>
        <v>8.0335618333721506E-2</v>
      </c>
      <c r="G49" s="6">
        <v>40666.46</v>
      </c>
      <c r="H49" s="6">
        <v>506207.09522727272</v>
      </c>
      <c r="I49" s="41">
        <v>1</v>
      </c>
      <c r="J49" s="41">
        <v>0</v>
      </c>
      <c r="K49" s="41">
        <v>0</v>
      </c>
      <c r="L49" s="5">
        <v>972</v>
      </c>
      <c r="M49" s="5">
        <v>0</v>
      </c>
      <c r="N49" s="5">
        <v>0</v>
      </c>
      <c r="O49" s="7">
        <v>40666.46</v>
      </c>
      <c r="P49" s="7">
        <v>0</v>
      </c>
      <c r="Q49" s="7">
        <v>0</v>
      </c>
      <c r="R49" s="6">
        <v>506207.09522727272</v>
      </c>
      <c r="S49" s="6">
        <v>0</v>
      </c>
      <c r="T49" s="6">
        <v>0</v>
      </c>
    </row>
    <row r="50" spans="1:20" ht="15" customHeight="1" x14ac:dyDescent="0.2">
      <c r="A50" s="43">
        <v>8067</v>
      </c>
      <c r="B50" s="3" t="s">
        <v>106</v>
      </c>
      <c r="C50" s="5">
        <v>836</v>
      </c>
      <c r="D50" s="13" t="s">
        <v>107</v>
      </c>
      <c r="E50" s="14">
        <v>45845</v>
      </c>
      <c r="F50" s="41">
        <f t="shared" si="1"/>
        <v>0</v>
      </c>
      <c r="G50" s="6">
        <v>0</v>
      </c>
      <c r="H50" s="6">
        <v>242622.40224517905</v>
      </c>
      <c r="I50" s="41">
        <v>1</v>
      </c>
      <c r="J50" s="41">
        <v>0</v>
      </c>
      <c r="K50" s="41">
        <v>0</v>
      </c>
      <c r="L50" s="5">
        <v>836</v>
      </c>
      <c r="M50" s="5">
        <v>0</v>
      </c>
      <c r="N50" s="5">
        <v>0</v>
      </c>
      <c r="O50" s="7">
        <v>0</v>
      </c>
      <c r="P50" s="7">
        <v>0</v>
      </c>
      <c r="Q50" s="7">
        <v>0</v>
      </c>
      <c r="R50" s="6">
        <v>242622.40224517905</v>
      </c>
      <c r="S50" s="6">
        <v>0</v>
      </c>
      <c r="T50" s="6">
        <v>0</v>
      </c>
    </row>
    <row r="51" spans="1:20" ht="15" customHeight="1" x14ac:dyDescent="0.2">
      <c r="A51" s="43">
        <v>8071</v>
      </c>
      <c r="B51" s="3" t="s">
        <v>108</v>
      </c>
      <c r="C51" s="5">
        <v>1333</v>
      </c>
      <c r="D51" s="13" t="s">
        <v>62</v>
      </c>
      <c r="E51" s="14">
        <v>45832</v>
      </c>
      <c r="F51" s="41">
        <f t="shared" si="1"/>
        <v>0</v>
      </c>
      <c r="G51" s="6">
        <v>0</v>
      </c>
      <c r="H51" s="6">
        <v>312092.75578508456</v>
      </c>
      <c r="I51" s="41">
        <v>1</v>
      </c>
      <c r="J51" s="41">
        <v>0</v>
      </c>
      <c r="K51" s="41">
        <v>0</v>
      </c>
      <c r="L51" s="5">
        <v>1333</v>
      </c>
      <c r="M51" s="5">
        <v>0</v>
      </c>
      <c r="N51" s="5">
        <v>0</v>
      </c>
      <c r="O51" s="7">
        <v>0</v>
      </c>
      <c r="P51" s="7">
        <v>0</v>
      </c>
      <c r="Q51" s="7">
        <v>0</v>
      </c>
      <c r="R51" s="6">
        <v>312092.75578508456</v>
      </c>
      <c r="S51" s="6">
        <v>0</v>
      </c>
      <c r="T51" s="6">
        <v>0</v>
      </c>
    </row>
    <row r="52" spans="1:20" ht="15" customHeight="1" x14ac:dyDescent="0.2">
      <c r="A52" s="43">
        <v>8072</v>
      </c>
      <c r="B52" s="3" t="s">
        <v>109</v>
      </c>
      <c r="C52" s="5">
        <v>1333</v>
      </c>
      <c r="D52" s="13" t="s">
        <v>62</v>
      </c>
      <c r="E52" s="14">
        <v>45834</v>
      </c>
      <c r="F52" s="41">
        <f t="shared" si="1"/>
        <v>7.5438149600027312E-3</v>
      </c>
      <c r="G52" s="6">
        <v>2354.37</v>
      </c>
      <c r="H52" s="6">
        <v>312092.75578508456</v>
      </c>
      <c r="I52" s="41">
        <v>1</v>
      </c>
      <c r="J52" s="41">
        <v>0</v>
      </c>
      <c r="K52" s="41">
        <v>0</v>
      </c>
      <c r="L52" s="5">
        <v>1333</v>
      </c>
      <c r="M52" s="5">
        <v>0</v>
      </c>
      <c r="N52" s="5">
        <v>0</v>
      </c>
      <c r="O52" s="7">
        <v>2354.37</v>
      </c>
      <c r="P52" s="7">
        <v>0</v>
      </c>
      <c r="Q52" s="7">
        <v>0</v>
      </c>
      <c r="R52" s="6">
        <v>312092.75578508456</v>
      </c>
      <c r="S52" s="6">
        <v>0</v>
      </c>
      <c r="T52" s="6">
        <v>0</v>
      </c>
    </row>
    <row r="53" spans="1:20" ht="15" customHeight="1" x14ac:dyDescent="0.2">
      <c r="A53" s="43">
        <v>8077</v>
      </c>
      <c r="B53" s="3" t="s">
        <v>110</v>
      </c>
      <c r="C53" s="5">
        <v>1373</v>
      </c>
      <c r="D53" s="13" t="s">
        <v>95</v>
      </c>
      <c r="E53" s="14">
        <v>45834</v>
      </c>
      <c r="F53" s="41">
        <f t="shared" si="1"/>
        <v>4.7655872107105037E-3</v>
      </c>
      <c r="G53" s="6">
        <v>2354.37</v>
      </c>
      <c r="H53" s="6">
        <v>494035.65518822719</v>
      </c>
      <c r="I53" s="41">
        <v>1</v>
      </c>
      <c r="J53" s="41">
        <v>0</v>
      </c>
      <c r="K53" s="41">
        <v>0</v>
      </c>
      <c r="L53" s="5">
        <v>1373</v>
      </c>
      <c r="M53" s="5">
        <v>0</v>
      </c>
      <c r="N53" s="5">
        <v>0</v>
      </c>
      <c r="O53" s="7">
        <v>2354.37</v>
      </c>
      <c r="P53" s="7">
        <v>0</v>
      </c>
      <c r="Q53" s="7">
        <v>0</v>
      </c>
      <c r="R53" s="6">
        <v>494035.65518822719</v>
      </c>
      <c r="S53" s="6">
        <v>0</v>
      </c>
      <c r="T53" s="6">
        <v>0</v>
      </c>
    </row>
    <row r="54" spans="1:20" ht="15" customHeight="1" x14ac:dyDescent="0.2">
      <c r="A54" s="43">
        <v>8078</v>
      </c>
      <c r="B54" s="3" t="s">
        <v>111</v>
      </c>
      <c r="C54" s="5">
        <v>1373</v>
      </c>
      <c r="D54" s="13" t="s">
        <v>95</v>
      </c>
      <c r="E54" s="14">
        <v>45834</v>
      </c>
      <c r="F54" s="41">
        <f t="shared" si="1"/>
        <v>4.7655872107105037E-3</v>
      </c>
      <c r="G54" s="6">
        <v>2354.37</v>
      </c>
      <c r="H54" s="6">
        <v>494035.65518822719</v>
      </c>
      <c r="I54" s="41">
        <v>1</v>
      </c>
      <c r="J54" s="41">
        <v>0</v>
      </c>
      <c r="K54" s="41">
        <v>0</v>
      </c>
      <c r="L54" s="5">
        <v>1373</v>
      </c>
      <c r="M54" s="5">
        <v>0</v>
      </c>
      <c r="N54" s="5">
        <v>0</v>
      </c>
      <c r="O54" s="7">
        <v>2354.37</v>
      </c>
      <c r="P54" s="7">
        <v>0</v>
      </c>
      <c r="Q54" s="7">
        <v>0</v>
      </c>
      <c r="R54" s="6">
        <v>494035.65518822719</v>
      </c>
      <c r="S54" s="6">
        <v>0</v>
      </c>
      <c r="T54" s="6">
        <v>0</v>
      </c>
    </row>
    <row r="55" spans="1:20" ht="15" customHeight="1" x14ac:dyDescent="0.2">
      <c r="A55" s="43">
        <v>8058</v>
      </c>
      <c r="B55" s="3" t="s">
        <v>112</v>
      </c>
      <c r="C55" s="5">
        <v>154</v>
      </c>
      <c r="D55" s="13" t="s">
        <v>91</v>
      </c>
      <c r="E55" s="14">
        <v>45834</v>
      </c>
      <c r="F55" s="41">
        <f t="shared" si="1"/>
        <v>0</v>
      </c>
      <c r="G55" s="6">
        <v>0</v>
      </c>
      <c r="H55" s="6">
        <v>33342.871053133189</v>
      </c>
      <c r="I55" s="41">
        <v>1</v>
      </c>
      <c r="J55" s="41">
        <v>0</v>
      </c>
      <c r="K55" s="41">
        <v>0</v>
      </c>
      <c r="L55" s="5">
        <v>154</v>
      </c>
      <c r="M55" s="5">
        <v>0</v>
      </c>
      <c r="N55" s="5">
        <v>0</v>
      </c>
      <c r="O55" s="7">
        <v>0</v>
      </c>
      <c r="P55" s="7">
        <v>0</v>
      </c>
      <c r="Q55" s="7">
        <v>0</v>
      </c>
      <c r="R55" s="6">
        <v>33342.871053133189</v>
      </c>
      <c r="S55" s="6">
        <v>0</v>
      </c>
      <c r="T55" s="6">
        <v>0</v>
      </c>
    </row>
    <row r="56" spans="1:20" ht="15" customHeight="1" x14ac:dyDescent="0.2">
      <c r="A56" s="43">
        <v>8059</v>
      </c>
      <c r="B56" s="3" t="s">
        <v>113</v>
      </c>
      <c r="C56" s="5">
        <v>314</v>
      </c>
      <c r="D56" s="13" t="s">
        <v>91</v>
      </c>
      <c r="E56" s="14">
        <v>45834</v>
      </c>
      <c r="F56" s="41">
        <f t="shared" si="1"/>
        <v>0.16047958172147828</v>
      </c>
      <c r="G56" s="6">
        <v>5350.85</v>
      </c>
      <c r="H56" s="6">
        <v>33342.871053133189</v>
      </c>
      <c r="I56" s="41">
        <v>1</v>
      </c>
      <c r="J56" s="41">
        <v>0</v>
      </c>
      <c r="K56" s="41">
        <v>0</v>
      </c>
      <c r="L56" s="5">
        <v>314</v>
      </c>
      <c r="M56" s="5">
        <v>0</v>
      </c>
      <c r="N56" s="5">
        <v>0</v>
      </c>
      <c r="O56" s="7">
        <v>5350.85</v>
      </c>
      <c r="P56" s="7">
        <v>0</v>
      </c>
      <c r="Q56" s="7">
        <v>0</v>
      </c>
      <c r="R56" s="6">
        <v>33342.871053133189</v>
      </c>
      <c r="S56" s="6">
        <v>0</v>
      </c>
      <c r="T56" s="6">
        <v>0</v>
      </c>
    </row>
    <row r="57" spans="1:20" ht="15" customHeight="1" x14ac:dyDescent="0.2">
      <c r="A57" s="43">
        <v>8062</v>
      </c>
      <c r="B57" s="3" t="s">
        <v>114</v>
      </c>
      <c r="C57" s="5">
        <v>2784</v>
      </c>
      <c r="D57" s="13" t="s">
        <v>91</v>
      </c>
      <c r="E57" s="14">
        <v>45846</v>
      </c>
      <c r="F57" s="41">
        <f t="shared" si="1"/>
        <v>0.18909748474505089</v>
      </c>
      <c r="G57" s="6">
        <v>118788.87</v>
      </c>
      <c r="H57" s="6">
        <v>628188.52487729327</v>
      </c>
      <c r="I57" s="41">
        <v>1</v>
      </c>
      <c r="J57" s="41">
        <v>0</v>
      </c>
      <c r="K57" s="41">
        <v>0</v>
      </c>
      <c r="L57" s="5">
        <v>2784</v>
      </c>
      <c r="M57" s="5">
        <v>0</v>
      </c>
      <c r="N57" s="5">
        <v>0</v>
      </c>
      <c r="O57" s="7">
        <v>118788.87</v>
      </c>
      <c r="P57" s="7">
        <v>0</v>
      </c>
      <c r="Q57" s="7">
        <v>0</v>
      </c>
      <c r="R57" s="6">
        <v>628188.52487729327</v>
      </c>
      <c r="S57" s="6">
        <v>0</v>
      </c>
      <c r="T57" s="6">
        <v>0</v>
      </c>
    </row>
    <row r="58" spans="1:20" ht="15" customHeight="1" x14ac:dyDescent="0.2">
      <c r="A58" s="43">
        <v>8051</v>
      </c>
      <c r="B58" s="3" t="s">
        <v>115</v>
      </c>
      <c r="C58" s="5">
        <v>1943</v>
      </c>
      <c r="D58" s="13" t="s">
        <v>91</v>
      </c>
      <c r="E58" s="14">
        <v>45846</v>
      </c>
      <c r="F58" s="41">
        <f t="shared" si="1"/>
        <v>0.44125432243336987</v>
      </c>
      <c r="G58" s="6">
        <v>203332.30000000002</v>
      </c>
      <c r="H58" s="6">
        <v>460805.23104836786</v>
      </c>
      <c r="I58" s="41">
        <v>1</v>
      </c>
      <c r="J58" s="41">
        <v>0</v>
      </c>
      <c r="K58" s="41">
        <v>0</v>
      </c>
      <c r="L58" s="5">
        <v>1943</v>
      </c>
      <c r="M58" s="5">
        <v>0</v>
      </c>
      <c r="N58" s="5">
        <v>0</v>
      </c>
      <c r="O58" s="7">
        <v>203332.30000000002</v>
      </c>
      <c r="P58" s="7">
        <v>0</v>
      </c>
      <c r="Q58" s="7">
        <v>0</v>
      </c>
      <c r="R58" s="6">
        <v>460805.23104836786</v>
      </c>
      <c r="S58" s="6">
        <v>0</v>
      </c>
      <c r="T58" s="6">
        <v>0</v>
      </c>
    </row>
    <row r="59" spans="1:20" ht="15" customHeight="1" x14ac:dyDescent="0.2">
      <c r="A59" s="43">
        <v>8050</v>
      </c>
      <c r="B59" s="3" t="s">
        <v>116</v>
      </c>
      <c r="C59" s="5">
        <v>15442</v>
      </c>
      <c r="D59" s="13" t="s">
        <v>91</v>
      </c>
      <c r="E59" s="14">
        <v>45846</v>
      </c>
      <c r="F59" s="41">
        <f t="shared" si="1"/>
        <v>0.3710948414582062</v>
      </c>
      <c r="G59" s="6">
        <v>1609875.11</v>
      </c>
      <c r="H59" s="6">
        <v>4338177.0106909694</v>
      </c>
      <c r="I59" s="41">
        <v>1</v>
      </c>
      <c r="J59" s="41">
        <v>0</v>
      </c>
      <c r="K59" s="41">
        <v>0</v>
      </c>
      <c r="L59" s="5">
        <v>15442</v>
      </c>
      <c r="M59" s="5">
        <v>0</v>
      </c>
      <c r="N59" s="5">
        <v>0</v>
      </c>
      <c r="O59" s="7">
        <v>1609875.11</v>
      </c>
      <c r="P59" s="7">
        <v>0</v>
      </c>
      <c r="Q59" s="7">
        <v>0</v>
      </c>
      <c r="R59" s="6">
        <v>4338177.0106909694</v>
      </c>
      <c r="S59" s="6">
        <v>0</v>
      </c>
      <c r="T59" s="6">
        <v>0</v>
      </c>
    </row>
    <row r="60" spans="1:20" ht="15" customHeight="1" x14ac:dyDescent="0.2">
      <c r="A60" s="43">
        <v>8052</v>
      </c>
      <c r="B60" s="3" t="s">
        <v>117</v>
      </c>
      <c r="C60" s="5">
        <v>6128</v>
      </c>
      <c r="D60" s="13" t="s">
        <v>118</v>
      </c>
      <c r="E60" s="14">
        <v>45845</v>
      </c>
      <c r="F60" s="41">
        <f t="shared" si="1"/>
        <v>1.7020331752289449E-2</v>
      </c>
      <c r="G60" s="6">
        <v>7491.19</v>
      </c>
      <c r="H60" s="6">
        <v>440131.84402192041</v>
      </c>
      <c r="I60" s="41">
        <v>1</v>
      </c>
      <c r="J60" s="41">
        <v>0</v>
      </c>
      <c r="K60" s="41">
        <v>0</v>
      </c>
      <c r="L60" s="5">
        <v>6128</v>
      </c>
      <c r="M60" s="5">
        <v>0</v>
      </c>
      <c r="N60" s="5">
        <v>0</v>
      </c>
      <c r="O60" s="7">
        <v>7491.19</v>
      </c>
      <c r="P60" s="7">
        <v>0</v>
      </c>
      <c r="Q60" s="7">
        <v>0</v>
      </c>
      <c r="R60" s="6">
        <v>440131.84402192041</v>
      </c>
      <c r="S60" s="6">
        <v>0</v>
      </c>
      <c r="T60" s="6">
        <v>0</v>
      </c>
    </row>
    <row r="61" spans="1:20" ht="15" customHeight="1" x14ac:dyDescent="0.2">
      <c r="A61" s="43">
        <v>8061</v>
      </c>
      <c r="B61" s="3" t="s">
        <v>119</v>
      </c>
      <c r="C61" s="5">
        <v>1</v>
      </c>
      <c r="D61" s="13" t="s">
        <v>91</v>
      </c>
      <c r="E61" s="14">
        <v>45845</v>
      </c>
      <c r="F61" s="41">
        <f t="shared" si="1"/>
        <v>3.4886404032860592E-2</v>
      </c>
      <c r="G61" s="6">
        <v>9631.5299999999988</v>
      </c>
      <c r="H61" s="6">
        <v>276082.62493685965</v>
      </c>
      <c r="I61" s="41">
        <v>1</v>
      </c>
      <c r="J61" s="41">
        <v>0</v>
      </c>
      <c r="K61" s="41">
        <v>0</v>
      </c>
      <c r="L61" s="5">
        <v>1</v>
      </c>
      <c r="M61" s="5">
        <v>0</v>
      </c>
      <c r="N61" s="5">
        <v>0</v>
      </c>
      <c r="O61" s="7">
        <v>9631.5299999999988</v>
      </c>
      <c r="P61" s="7">
        <v>0</v>
      </c>
      <c r="Q61" s="7">
        <v>0</v>
      </c>
      <c r="R61" s="6">
        <v>276082.62493685965</v>
      </c>
      <c r="S61" s="6">
        <v>0</v>
      </c>
      <c r="T61" s="6">
        <v>0</v>
      </c>
    </row>
    <row r="62" spans="1:20" ht="15" customHeight="1" x14ac:dyDescent="0.2">
      <c r="A62" s="43">
        <v>2150</v>
      </c>
      <c r="B62" s="3" t="s">
        <v>120</v>
      </c>
      <c r="C62" s="5">
        <v>210087</v>
      </c>
      <c r="D62" s="13" t="s">
        <v>121</v>
      </c>
      <c r="E62" s="14" t="s">
        <v>27</v>
      </c>
      <c r="F62" s="41" t="str">
        <f t="shared" si="1"/>
        <v/>
      </c>
      <c r="G62" s="39" t="s">
        <v>27</v>
      </c>
      <c r="H62" s="6">
        <v>36368742.831858404</v>
      </c>
      <c r="I62" s="41">
        <v>4.3107049053825397E-2</v>
      </c>
      <c r="J62" s="41">
        <v>0.95689295094617499</v>
      </c>
      <c r="K62" s="41">
        <v>0</v>
      </c>
      <c r="L62" s="5">
        <v>9056.2306145710154</v>
      </c>
      <c r="M62" s="5">
        <v>201030.76938542907</v>
      </c>
      <c r="N62" s="5">
        <v>0</v>
      </c>
      <c r="O62" s="7" t="s">
        <v>30</v>
      </c>
      <c r="P62" s="7" t="s">
        <v>30</v>
      </c>
      <c r="Q62" s="7" t="s">
        <v>30</v>
      </c>
      <c r="R62" s="6">
        <v>1567749.1812788809</v>
      </c>
      <c r="S62" s="6">
        <v>34800993.650579534</v>
      </c>
      <c r="T62" s="6">
        <v>0</v>
      </c>
    </row>
    <row r="63" spans="1:20" ht="15" customHeight="1" x14ac:dyDescent="0.2">
      <c r="A63" s="43">
        <v>2218</v>
      </c>
      <c r="B63" s="3" t="s">
        <v>122</v>
      </c>
      <c r="C63" s="5">
        <v>35406.879999999997</v>
      </c>
      <c r="D63" s="13" t="s">
        <v>123</v>
      </c>
      <c r="E63" s="14">
        <v>45782</v>
      </c>
      <c r="F63" s="41">
        <f t="shared" si="1"/>
        <v>4.1426001099221822E-3</v>
      </c>
      <c r="G63" s="6">
        <v>21403.4</v>
      </c>
      <c r="H63" s="6">
        <v>5166658.4830950676</v>
      </c>
      <c r="I63" s="41">
        <v>0</v>
      </c>
      <c r="J63" s="41">
        <v>1</v>
      </c>
      <c r="K63" s="41">
        <v>0</v>
      </c>
      <c r="L63" s="5">
        <v>0</v>
      </c>
      <c r="M63" s="5">
        <v>35406.879999999997</v>
      </c>
      <c r="N63" s="5">
        <v>0</v>
      </c>
      <c r="O63" s="7">
        <v>0</v>
      </c>
      <c r="P63" s="7">
        <v>21403.4</v>
      </c>
      <c r="Q63" s="7">
        <v>0</v>
      </c>
      <c r="R63" s="6">
        <v>0</v>
      </c>
      <c r="S63" s="6">
        <v>5166658.4830950676</v>
      </c>
      <c r="T63" s="6">
        <v>0</v>
      </c>
    </row>
    <row r="64" spans="1:20" ht="15" customHeight="1" x14ac:dyDescent="0.2">
      <c r="A64" s="43">
        <v>125</v>
      </c>
      <c r="B64" s="3" t="s">
        <v>124</v>
      </c>
      <c r="C64" s="5">
        <v>237200</v>
      </c>
      <c r="D64" s="13" t="s">
        <v>125</v>
      </c>
      <c r="E64" s="14" t="s">
        <v>27</v>
      </c>
      <c r="F64" s="41" t="str">
        <f t="shared" si="1"/>
        <v/>
      </c>
      <c r="G64" s="39" t="s">
        <v>27</v>
      </c>
      <c r="H64" s="6">
        <v>37666934.521946624</v>
      </c>
      <c r="I64" s="41">
        <v>4.7172068666124301E-3</v>
      </c>
      <c r="J64" s="41">
        <v>0.99383003014910498</v>
      </c>
      <c r="K64" s="41">
        <v>1.45276298428281E-3</v>
      </c>
      <c r="L64" s="5">
        <v>1118.9214687604683</v>
      </c>
      <c r="M64" s="5">
        <v>235736.48315136769</v>
      </c>
      <c r="N64" s="5">
        <v>344.59537987188253</v>
      </c>
      <c r="O64" s="7" t="s">
        <v>30</v>
      </c>
      <c r="P64" s="7" t="s">
        <v>30</v>
      </c>
      <c r="Q64" s="7" t="s">
        <v>30</v>
      </c>
      <c r="R64" s="6">
        <v>177682.72217116741</v>
      </c>
      <c r="S64" s="6">
        <v>37434530.671570577</v>
      </c>
      <c r="T64" s="6">
        <v>54721.12820488838</v>
      </c>
    </row>
    <row r="65" spans="1:20" ht="15" customHeight="1" x14ac:dyDescent="0.2">
      <c r="A65" s="43">
        <v>2831</v>
      </c>
      <c r="B65" s="3" t="s">
        <v>126</v>
      </c>
      <c r="C65" s="5">
        <v>6184</v>
      </c>
      <c r="D65" s="13" t="s">
        <v>127</v>
      </c>
      <c r="E65" s="14">
        <v>45511</v>
      </c>
      <c r="F65" s="41">
        <f t="shared" si="1"/>
        <v>5.6430663494734142E-2</v>
      </c>
      <c r="G65" s="6">
        <v>43876.989999999991</v>
      </c>
      <c r="H65" s="6">
        <v>777538.08448653796</v>
      </c>
      <c r="I65" s="41">
        <v>0</v>
      </c>
      <c r="J65" s="41">
        <v>1</v>
      </c>
      <c r="K65" s="41">
        <v>0</v>
      </c>
      <c r="L65" s="5">
        <v>0</v>
      </c>
      <c r="M65" s="5">
        <v>6184</v>
      </c>
      <c r="N65" s="5">
        <v>0</v>
      </c>
      <c r="O65" s="7">
        <v>0</v>
      </c>
      <c r="P65" s="7">
        <v>43876.989999999991</v>
      </c>
      <c r="Q65" s="7">
        <v>0</v>
      </c>
      <c r="R65" s="6">
        <v>0</v>
      </c>
      <c r="S65" s="6">
        <v>777538.08448653796</v>
      </c>
      <c r="T65" s="6">
        <v>0</v>
      </c>
    </row>
    <row r="66" spans="1:20" ht="15" customHeight="1" x14ac:dyDescent="0.2">
      <c r="A66" s="43">
        <v>2832</v>
      </c>
      <c r="B66" s="3" t="s">
        <v>128</v>
      </c>
      <c r="C66" s="5">
        <v>6184</v>
      </c>
      <c r="D66" s="13" t="s">
        <v>127</v>
      </c>
      <c r="E66" s="14">
        <v>45511</v>
      </c>
      <c r="F66" s="41">
        <f t="shared" ref="F66:F97" si="2">IF(H66=0,"No CRV",IF(G66="No FCA","",G66/H66))</f>
        <v>6.340663539265165E-2</v>
      </c>
      <c r="G66" s="6">
        <v>42271.739999999991</v>
      </c>
      <c r="H66" s="6">
        <v>666676.91383130802</v>
      </c>
      <c r="I66" s="41">
        <v>0</v>
      </c>
      <c r="J66" s="41">
        <v>1</v>
      </c>
      <c r="K66" s="41">
        <v>0</v>
      </c>
      <c r="L66" s="5">
        <v>0</v>
      </c>
      <c r="M66" s="5">
        <v>6184</v>
      </c>
      <c r="N66" s="5">
        <v>0</v>
      </c>
      <c r="O66" s="7">
        <v>0</v>
      </c>
      <c r="P66" s="7">
        <v>42271.739999999991</v>
      </c>
      <c r="Q66" s="7">
        <v>0</v>
      </c>
      <c r="R66" s="6">
        <v>0</v>
      </c>
      <c r="S66" s="6">
        <v>666676.91383130802</v>
      </c>
      <c r="T66" s="6">
        <v>0</v>
      </c>
    </row>
    <row r="67" spans="1:20" ht="15" customHeight="1" x14ac:dyDescent="0.2">
      <c r="A67" s="43">
        <v>64</v>
      </c>
      <c r="B67" s="3" t="s">
        <v>129</v>
      </c>
      <c r="C67" s="5">
        <v>20727</v>
      </c>
      <c r="D67" s="13" t="s">
        <v>130</v>
      </c>
      <c r="E67" s="14">
        <v>45308</v>
      </c>
      <c r="F67" s="41">
        <f t="shared" si="2"/>
        <v>5.1097570303991278E-2</v>
      </c>
      <c r="G67" s="6">
        <v>441445.13</v>
      </c>
      <c r="H67" s="6">
        <v>8639258.7235310934</v>
      </c>
      <c r="I67" s="41">
        <v>1</v>
      </c>
      <c r="J67" s="41">
        <v>0</v>
      </c>
      <c r="K67" s="41">
        <v>0</v>
      </c>
      <c r="L67" s="5">
        <v>20727</v>
      </c>
      <c r="M67" s="5">
        <v>0</v>
      </c>
      <c r="N67" s="5">
        <v>0</v>
      </c>
      <c r="O67" s="7">
        <v>441445.13</v>
      </c>
      <c r="P67" s="7">
        <v>0</v>
      </c>
      <c r="Q67" s="7">
        <v>0</v>
      </c>
      <c r="R67" s="6">
        <v>8639258.7235310934</v>
      </c>
      <c r="S67" s="6">
        <v>0</v>
      </c>
      <c r="T67" s="6">
        <v>0</v>
      </c>
    </row>
    <row r="68" spans="1:20" ht="15" customHeight="1" x14ac:dyDescent="0.2">
      <c r="A68" s="43">
        <v>527</v>
      </c>
      <c r="B68" s="3" t="s">
        <v>131</v>
      </c>
      <c r="C68" s="5">
        <v>249465</v>
      </c>
      <c r="D68" s="13" t="s">
        <v>87</v>
      </c>
      <c r="E68" s="14">
        <v>45777</v>
      </c>
      <c r="F68" s="41">
        <f t="shared" si="2"/>
        <v>6.7143401053332977E-3</v>
      </c>
      <c r="G68" s="6">
        <v>457497.68</v>
      </c>
      <c r="H68" s="6">
        <v>68137400.373359546</v>
      </c>
      <c r="I68" s="41">
        <v>1</v>
      </c>
      <c r="J68" s="41">
        <v>0</v>
      </c>
      <c r="K68" s="41">
        <v>0</v>
      </c>
      <c r="L68" s="5">
        <v>249465</v>
      </c>
      <c r="M68" s="5">
        <v>0</v>
      </c>
      <c r="N68" s="5">
        <v>0</v>
      </c>
      <c r="O68" s="7">
        <v>457497.68</v>
      </c>
      <c r="P68" s="7">
        <v>0</v>
      </c>
      <c r="Q68" s="7">
        <v>0</v>
      </c>
      <c r="R68" s="6">
        <v>68137400.373359546</v>
      </c>
      <c r="S68" s="6">
        <v>0</v>
      </c>
      <c r="T68" s="6">
        <v>0</v>
      </c>
    </row>
    <row r="69" spans="1:20" ht="15" customHeight="1" x14ac:dyDescent="0.2">
      <c r="A69" s="43">
        <v>94</v>
      </c>
      <c r="B69" s="3" t="s">
        <v>132</v>
      </c>
      <c r="C69" s="5">
        <v>42759</v>
      </c>
      <c r="D69" s="13" t="s">
        <v>133</v>
      </c>
      <c r="E69" s="14">
        <v>45208</v>
      </c>
      <c r="F69" s="41">
        <f t="shared" si="2"/>
        <v>4.8051289130694105E-2</v>
      </c>
      <c r="G69" s="6">
        <v>855921.97</v>
      </c>
      <c r="H69" s="6">
        <v>17812674.446090061</v>
      </c>
      <c r="I69" s="41">
        <v>1</v>
      </c>
      <c r="J69" s="41">
        <v>0</v>
      </c>
      <c r="K69" s="41">
        <v>0</v>
      </c>
      <c r="L69" s="5">
        <v>42759</v>
      </c>
      <c r="M69" s="5">
        <v>0</v>
      </c>
      <c r="N69" s="5">
        <v>0</v>
      </c>
      <c r="O69" s="7">
        <v>855921.97</v>
      </c>
      <c r="P69" s="7">
        <v>0</v>
      </c>
      <c r="Q69" s="7">
        <v>0</v>
      </c>
      <c r="R69" s="6">
        <v>17812674.446090061</v>
      </c>
      <c r="S69" s="6">
        <v>0</v>
      </c>
      <c r="T69" s="6">
        <v>0</v>
      </c>
    </row>
    <row r="70" spans="1:20" ht="15" customHeight="1" x14ac:dyDescent="0.2">
      <c r="A70" s="43">
        <v>5280</v>
      </c>
      <c r="B70" s="3" t="s">
        <v>134</v>
      </c>
      <c r="C70" s="5">
        <v>73490</v>
      </c>
      <c r="D70" s="13" t="s">
        <v>135</v>
      </c>
      <c r="E70" s="14" t="s">
        <v>27</v>
      </c>
      <c r="F70" s="41" t="str">
        <f t="shared" si="2"/>
        <v/>
      </c>
      <c r="G70" s="39" t="s">
        <v>27</v>
      </c>
      <c r="H70" s="6">
        <v>37055869.812219962</v>
      </c>
      <c r="I70" s="41">
        <v>0.14771653529996401</v>
      </c>
      <c r="J70" s="41">
        <v>0.85228346470003602</v>
      </c>
      <c r="K70" s="41">
        <v>0</v>
      </c>
      <c r="L70" s="5">
        <v>10855.688179194354</v>
      </c>
      <c r="M70" s="5">
        <v>62634.311820805648</v>
      </c>
      <c r="N70" s="5">
        <v>0</v>
      </c>
      <c r="O70" s="7" t="s">
        <v>30</v>
      </c>
      <c r="P70" s="7" t="s">
        <v>30</v>
      </c>
      <c r="Q70" s="7" t="s">
        <v>30</v>
      </c>
      <c r="R70" s="6">
        <v>5473764.7011876609</v>
      </c>
      <c r="S70" s="6">
        <v>31582105.111032303</v>
      </c>
      <c r="T70" s="6">
        <v>0</v>
      </c>
    </row>
    <row r="71" spans="1:20" ht="15" customHeight="1" x14ac:dyDescent="0.2">
      <c r="A71" s="43">
        <v>438</v>
      </c>
      <c r="B71" s="3" t="s">
        <v>136</v>
      </c>
      <c r="C71" s="5">
        <v>121169</v>
      </c>
      <c r="D71" s="13" t="s">
        <v>137</v>
      </c>
      <c r="E71" s="14">
        <v>45498</v>
      </c>
      <c r="F71" s="41">
        <f t="shared" si="2"/>
        <v>4.9789906856284413E-2</v>
      </c>
      <c r="G71" s="6">
        <v>2963086.6999999997</v>
      </c>
      <c r="H71" s="6">
        <v>59511794.399470806</v>
      </c>
      <c r="I71" s="41">
        <v>1</v>
      </c>
      <c r="J71" s="41">
        <v>0</v>
      </c>
      <c r="K71" s="41">
        <v>0</v>
      </c>
      <c r="L71" s="5">
        <v>121169</v>
      </c>
      <c r="M71" s="5">
        <v>0</v>
      </c>
      <c r="N71" s="5">
        <v>0</v>
      </c>
      <c r="O71" s="7">
        <v>2963086.6999999997</v>
      </c>
      <c r="P71" s="7">
        <v>0</v>
      </c>
      <c r="Q71" s="7">
        <v>0</v>
      </c>
      <c r="R71" s="6">
        <v>59511794.399470806</v>
      </c>
      <c r="S71" s="6">
        <v>0</v>
      </c>
      <c r="T71" s="6">
        <v>0</v>
      </c>
    </row>
    <row r="72" spans="1:20" ht="15" customHeight="1" x14ac:dyDescent="0.2">
      <c r="A72" s="43">
        <v>5272</v>
      </c>
      <c r="B72" s="3" t="s">
        <v>138</v>
      </c>
      <c r="C72" s="5">
        <v>100</v>
      </c>
      <c r="D72" s="13" t="s">
        <v>135</v>
      </c>
      <c r="E72" s="14" t="s">
        <v>27</v>
      </c>
      <c r="F72" s="41" t="str">
        <f t="shared" si="2"/>
        <v/>
      </c>
      <c r="G72" s="39" t="s">
        <v>27</v>
      </c>
      <c r="H72" s="6">
        <v>666129.02129378123</v>
      </c>
      <c r="I72" s="41">
        <v>0</v>
      </c>
      <c r="J72" s="41">
        <v>1</v>
      </c>
      <c r="K72" s="41">
        <v>0</v>
      </c>
      <c r="L72" s="5">
        <v>0</v>
      </c>
      <c r="M72" s="5">
        <v>100</v>
      </c>
      <c r="N72" s="5">
        <v>0</v>
      </c>
      <c r="O72" s="7" t="s">
        <v>30</v>
      </c>
      <c r="P72" s="7" t="s">
        <v>30</v>
      </c>
      <c r="Q72" s="7" t="s">
        <v>30</v>
      </c>
      <c r="R72" s="6">
        <v>0</v>
      </c>
      <c r="S72" s="6">
        <v>666129.02129378123</v>
      </c>
      <c r="T72" s="6">
        <v>0</v>
      </c>
    </row>
    <row r="73" spans="1:20" ht="15" customHeight="1" x14ac:dyDescent="0.2">
      <c r="A73" s="43">
        <v>2401</v>
      </c>
      <c r="B73" s="3" t="s">
        <v>139</v>
      </c>
      <c r="C73" s="5">
        <v>355</v>
      </c>
      <c r="D73" s="13" t="s">
        <v>140</v>
      </c>
      <c r="E73" s="14">
        <v>46079</v>
      </c>
      <c r="F73" s="41">
        <f t="shared" si="2"/>
        <v>8.8030252335846368E-2</v>
      </c>
      <c r="G73" s="6">
        <v>10701.7</v>
      </c>
      <c r="H73" s="6">
        <v>121568.43489635453</v>
      </c>
      <c r="I73" s="41">
        <v>1</v>
      </c>
      <c r="J73" s="41">
        <v>0</v>
      </c>
      <c r="K73" s="41">
        <v>0</v>
      </c>
      <c r="L73" s="5">
        <v>355</v>
      </c>
      <c r="M73" s="5">
        <v>0</v>
      </c>
      <c r="N73" s="5">
        <v>0</v>
      </c>
      <c r="O73" s="7">
        <v>10701.7</v>
      </c>
      <c r="P73" s="7">
        <v>0</v>
      </c>
      <c r="Q73" s="7">
        <v>0</v>
      </c>
      <c r="R73" s="6">
        <v>121568.43489635453</v>
      </c>
      <c r="S73" s="6">
        <v>0</v>
      </c>
      <c r="T73" s="6">
        <v>0</v>
      </c>
    </row>
    <row r="74" spans="1:20" ht="15" customHeight="1" x14ac:dyDescent="0.2">
      <c r="A74" s="43">
        <v>2404</v>
      </c>
      <c r="B74" s="3" t="s">
        <v>141</v>
      </c>
      <c r="C74" s="5">
        <v>1022</v>
      </c>
      <c r="D74" s="13" t="s">
        <v>142</v>
      </c>
      <c r="E74" s="14">
        <v>46078</v>
      </c>
      <c r="F74" s="41">
        <f t="shared" si="2"/>
        <v>0</v>
      </c>
      <c r="G74" s="6">
        <v>0</v>
      </c>
      <c r="H74" s="6">
        <v>255825.46634977363</v>
      </c>
      <c r="I74" s="41">
        <v>1</v>
      </c>
      <c r="J74" s="41">
        <v>0</v>
      </c>
      <c r="K74" s="41">
        <v>0</v>
      </c>
      <c r="L74" s="5">
        <v>1022</v>
      </c>
      <c r="M74" s="5">
        <v>0</v>
      </c>
      <c r="N74" s="5">
        <v>0</v>
      </c>
      <c r="O74" s="7">
        <v>0</v>
      </c>
      <c r="P74" s="7">
        <v>0</v>
      </c>
      <c r="Q74" s="7">
        <v>0</v>
      </c>
      <c r="R74" s="6">
        <v>255825.46634977363</v>
      </c>
      <c r="S74" s="6">
        <v>0</v>
      </c>
      <c r="T74" s="6">
        <v>0</v>
      </c>
    </row>
    <row r="75" spans="1:20" ht="15" customHeight="1" x14ac:dyDescent="0.2">
      <c r="A75" s="43">
        <v>2403</v>
      </c>
      <c r="B75" s="3" t="s">
        <v>143</v>
      </c>
      <c r="C75" s="5">
        <v>1036</v>
      </c>
      <c r="D75" s="13" t="s">
        <v>144</v>
      </c>
      <c r="E75" s="14">
        <v>46076</v>
      </c>
      <c r="F75" s="41">
        <f t="shared" si="2"/>
        <v>2.228670162756223E-2</v>
      </c>
      <c r="G75" s="6">
        <v>5350.85</v>
      </c>
      <c r="H75" s="6">
        <v>240091.60661901356</v>
      </c>
      <c r="I75" s="41">
        <v>1</v>
      </c>
      <c r="J75" s="41">
        <v>0</v>
      </c>
      <c r="K75" s="41">
        <v>0</v>
      </c>
      <c r="L75" s="5">
        <v>1036</v>
      </c>
      <c r="M75" s="5">
        <v>0</v>
      </c>
      <c r="N75" s="5">
        <v>0</v>
      </c>
      <c r="O75" s="7">
        <v>5350.85</v>
      </c>
      <c r="P75" s="7">
        <v>0</v>
      </c>
      <c r="Q75" s="7">
        <v>0</v>
      </c>
      <c r="R75" s="6">
        <v>240091.60661901356</v>
      </c>
      <c r="S75" s="6">
        <v>0</v>
      </c>
      <c r="T75" s="6">
        <v>0</v>
      </c>
    </row>
    <row r="76" spans="1:20" ht="15" customHeight="1" x14ac:dyDescent="0.2">
      <c r="A76" s="43">
        <v>2402</v>
      </c>
      <c r="B76" s="3" t="s">
        <v>145</v>
      </c>
      <c r="C76" s="5">
        <v>2002</v>
      </c>
      <c r="D76" s="13" t="s">
        <v>144</v>
      </c>
      <c r="E76" s="14">
        <v>46080</v>
      </c>
      <c r="F76" s="41">
        <f t="shared" si="2"/>
        <v>4.1741319114890221E-2</v>
      </c>
      <c r="G76" s="6">
        <v>23008.66</v>
      </c>
      <c r="H76" s="6">
        <v>551220.24142720993</v>
      </c>
      <c r="I76" s="41">
        <v>1</v>
      </c>
      <c r="J76" s="41">
        <v>0</v>
      </c>
      <c r="K76" s="41">
        <v>0</v>
      </c>
      <c r="L76" s="5">
        <v>2002</v>
      </c>
      <c r="M76" s="5">
        <v>0</v>
      </c>
      <c r="N76" s="5">
        <v>0</v>
      </c>
      <c r="O76" s="7">
        <v>23008.66</v>
      </c>
      <c r="P76" s="7">
        <v>0</v>
      </c>
      <c r="Q76" s="7">
        <v>0</v>
      </c>
      <c r="R76" s="6">
        <v>551220.24142720993</v>
      </c>
      <c r="S76" s="6">
        <v>0</v>
      </c>
      <c r="T76" s="6">
        <v>0</v>
      </c>
    </row>
    <row r="77" spans="1:20" ht="15" customHeight="1" x14ac:dyDescent="0.2">
      <c r="A77" s="43">
        <v>2400</v>
      </c>
      <c r="B77" s="3" t="s">
        <v>146</v>
      </c>
      <c r="C77" s="5">
        <v>15663</v>
      </c>
      <c r="D77" s="13" t="s">
        <v>144</v>
      </c>
      <c r="E77" s="14">
        <v>46072</v>
      </c>
      <c r="F77" s="41">
        <f t="shared" si="2"/>
        <v>2.8186673698641007E-3</v>
      </c>
      <c r="G77" s="6">
        <v>10701.7</v>
      </c>
      <c r="H77" s="6">
        <v>3796723.2722873478</v>
      </c>
      <c r="I77" s="41">
        <v>1</v>
      </c>
      <c r="J77" s="41">
        <v>0</v>
      </c>
      <c r="K77" s="41">
        <v>0</v>
      </c>
      <c r="L77" s="5">
        <v>15663</v>
      </c>
      <c r="M77" s="5">
        <v>0</v>
      </c>
      <c r="N77" s="5">
        <v>0</v>
      </c>
      <c r="O77" s="7">
        <v>10701.7</v>
      </c>
      <c r="P77" s="7">
        <v>0</v>
      </c>
      <c r="Q77" s="7">
        <v>0</v>
      </c>
      <c r="R77" s="6">
        <v>3796723.2722873478</v>
      </c>
      <c r="S77" s="6">
        <v>0</v>
      </c>
      <c r="T77" s="6">
        <v>0</v>
      </c>
    </row>
    <row r="78" spans="1:20" ht="15" customHeight="1" x14ac:dyDescent="0.2">
      <c r="A78" s="43">
        <v>447</v>
      </c>
      <c r="B78" s="3" t="s">
        <v>147</v>
      </c>
      <c r="C78" s="5">
        <v>2966</v>
      </c>
      <c r="D78" s="13" t="s">
        <v>70</v>
      </c>
      <c r="E78" s="14">
        <v>45379</v>
      </c>
      <c r="F78" s="41">
        <f t="shared" si="2"/>
        <v>0</v>
      </c>
      <c r="G78" s="6">
        <v>0</v>
      </c>
      <c r="H78" s="6">
        <v>1696183.3223592255</v>
      </c>
      <c r="I78" s="41">
        <v>1</v>
      </c>
      <c r="J78" s="41">
        <v>0</v>
      </c>
      <c r="K78" s="41">
        <v>0</v>
      </c>
      <c r="L78" s="5">
        <v>2966</v>
      </c>
      <c r="M78" s="5">
        <v>0</v>
      </c>
      <c r="N78" s="5">
        <v>0</v>
      </c>
      <c r="O78" s="7">
        <v>0</v>
      </c>
      <c r="P78" s="7">
        <v>0</v>
      </c>
      <c r="Q78" s="7">
        <v>0</v>
      </c>
      <c r="R78" s="6">
        <v>1696183.3223592255</v>
      </c>
      <c r="S78" s="6">
        <v>0</v>
      </c>
      <c r="T78" s="6">
        <v>0</v>
      </c>
    </row>
    <row r="79" spans="1:20" ht="15" customHeight="1" x14ac:dyDescent="0.2">
      <c r="A79" s="43">
        <v>580</v>
      </c>
      <c r="B79" s="3" t="s">
        <v>148</v>
      </c>
      <c r="C79" s="5">
        <v>103138</v>
      </c>
      <c r="D79" s="13" t="s">
        <v>54</v>
      </c>
      <c r="E79" s="14">
        <v>45330</v>
      </c>
      <c r="F79" s="41">
        <f t="shared" si="2"/>
        <v>1.7492288645872125E-2</v>
      </c>
      <c r="G79" s="6">
        <v>496558.88</v>
      </c>
      <c r="H79" s="6">
        <v>28387301.973614484</v>
      </c>
      <c r="I79" s="41">
        <v>1</v>
      </c>
      <c r="J79" s="41">
        <v>0</v>
      </c>
      <c r="K79" s="41">
        <v>0</v>
      </c>
      <c r="L79" s="5">
        <v>103138</v>
      </c>
      <c r="M79" s="5">
        <v>0</v>
      </c>
      <c r="N79" s="5">
        <v>0</v>
      </c>
      <c r="O79" s="7">
        <v>496558.88</v>
      </c>
      <c r="P79" s="7">
        <v>0</v>
      </c>
      <c r="Q79" s="7">
        <v>0</v>
      </c>
      <c r="R79" s="6">
        <v>28387301.973614484</v>
      </c>
      <c r="S79" s="6">
        <v>0</v>
      </c>
      <c r="T79" s="6">
        <v>0</v>
      </c>
    </row>
    <row r="80" spans="1:20" ht="15" customHeight="1" x14ac:dyDescent="0.2">
      <c r="A80" s="43">
        <v>1161</v>
      </c>
      <c r="B80" s="3" t="s">
        <v>149</v>
      </c>
      <c r="C80" s="5">
        <v>200449</v>
      </c>
      <c r="D80" s="13" t="s">
        <v>103</v>
      </c>
      <c r="E80" s="14">
        <v>44699</v>
      </c>
      <c r="F80" s="41">
        <f t="shared" si="2"/>
        <v>2.3954993237712264E-2</v>
      </c>
      <c r="G80" s="6">
        <v>3222656.43</v>
      </c>
      <c r="H80" s="6">
        <v>134529632.21574128</v>
      </c>
      <c r="I80" s="41">
        <v>1</v>
      </c>
      <c r="J80" s="41">
        <v>0</v>
      </c>
      <c r="K80" s="41">
        <v>0</v>
      </c>
      <c r="L80" s="5">
        <v>200449</v>
      </c>
      <c r="M80" s="5">
        <v>0</v>
      </c>
      <c r="N80" s="5">
        <v>0</v>
      </c>
      <c r="O80" s="7">
        <v>3222656.43</v>
      </c>
      <c r="P80" s="7">
        <v>0</v>
      </c>
      <c r="Q80" s="7">
        <v>0</v>
      </c>
      <c r="R80" s="6">
        <v>134529632.21574128</v>
      </c>
      <c r="S80" s="6">
        <v>0</v>
      </c>
      <c r="T80" s="6">
        <v>0</v>
      </c>
    </row>
    <row r="81" spans="1:20" ht="15" customHeight="1" x14ac:dyDescent="0.2">
      <c r="A81" s="43">
        <v>2132</v>
      </c>
      <c r="B81" s="3" t="s">
        <v>150</v>
      </c>
      <c r="C81" s="5">
        <v>7341</v>
      </c>
      <c r="D81" s="13" t="s">
        <v>83</v>
      </c>
      <c r="E81" s="14">
        <v>44993</v>
      </c>
      <c r="F81" s="41">
        <f t="shared" si="2"/>
        <v>5.6362795911566906E-3</v>
      </c>
      <c r="G81" s="6">
        <v>4815.7700000000004</v>
      </c>
      <c r="H81" s="6">
        <v>854423.54697164637</v>
      </c>
      <c r="I81" s="41">
        <v>0</v>
      </c>
      <c r="J81" s="41">
        <v>1</v>
      </c>
      <c r="K81" s="41">
        <v>0</v>
      </c>
      <c r="L81" s="5">
        <v>0</v>
      </c>
      <c r="M81" s="5">
        <v>7341</v>
      </c>
      <c r="N81" s="5">
        <v>0</v>
      </c>
      <c r="O81" s="7">
        <v>0</v>
      </c>
      <c r="P81" s="7">
        <v>4815.7700000000004</v>
      </c>
      <c r="Q81" s="7">
        <v>0</v>
      </c>
      <c r="R81" s="6">
        <v>0</v>
      </c>
      <c r="S81" s="6">
        <v>854423.54697164637</v>
      </c>
      <c r="T81" s="6">
        <v>0</v>
      </c>
    </row>
    <row r="82" spans="1:20" ht="15" customHeight="1" x14ac:dyDescent="0.2">
      <c r="A82" s="43">
        <v>2360</v>
      </c>
      <c r="B82" s="3" t="s">
        <v>151</v>
      </c>
      <c r="C82" s="5">
        <v>38790</v>
      </c>
      <c r="D82" s="13" t="s">
        <v>68</v>
      </c>
      <c r="E82" s="14">
        <v>45883</v>
      </c>
      <c r="F82" s="41">
        <f t="shared" si="2"/>
        <v>2.9888958794485124E-2</v>
      </c>
      <c r="G82" s="6">
        <v>480244.17</v>
      </c>
      <c r="H82" s="6">
        <v>16067611.230693351</v>
      </c>
      <c r="I82" s="41">
        <v>8.9760029309397301E-3</v>
      </c>
      <c r="J82" s="41">
        <v>0.99102399706905997</v>
      </c>
      <c r="K82" s="41">
        <v>0</v>
      </c>
      <c r="L82" s="5">
        <v>348.17915369115212</v>
      </c>
      <c r="M82" s="5">
        <v>38441.820846308838</v>
      </c>
      <c r="N82" s="5">
        <v>0</v>
      </c>
      <c r="O82" s="7">
        <v>4310.6730774867183</v>
      </c>
      <c r="P82" s="7">
        <v>475933.49692251312</v>
      </c>
      <c r="Q82" s="7">
        <v>0</v>
      </c>
      <c r="R82" s="6">
        <v>144222.92549990365</v>
      </c>
      <c r="S82" s="6">
        <v>15923388.305193443</v>
      </c>
      <c r="T82" s="6">
        <v>0</v>
      </c>
    </row>
    <row r="83" spans="1:20" ht="15" customHeight="1" x14ac:dyDescent="0.2">
      <c r="A83" s="43">
        <v>7140</v>
      </c>
      <c r="B83" s="3" t="s">
        <v>152</v>
      </c>
      <c r="C83" s="5">
        <v>2595</v>
      </c>
      <c r="D83" s="13" t="s">
        <v>153</v>
      </c>
      <c r="E83" s="14">
        <v>44748</v>
      </c>
      <c r="F83" s="41">
        <f t="shared" si="2"/>
        <v>0</v>
      </c>
      <c r="G83" s="6">
        <v>0</v>
      </c>
      <c r="H83" s="6">
        <v>7226222.6331045981</v>
      </c>
      <c r="I83" s="41">
        <v>1</v>
      </c>
      <c r="J83" s="41">
        <v>0</v>
      </c>
      <c r="K83" s="41">
        <v>0</v>
      </c>
      <c r="L83" s="5">
        <v>2595</v>
      </c>
      <c r="M83" s="5">
        <v>0</v>
      </c>
      <c r="N83" s="5">
        <v>0</v>
      </c>
      <c r="O83" s="7">
        <v>0</v>
      </c>
      <c r="P83" s="7">
        <v>0</v>
      </c>
      <c r="Q83" s="7">
        <v>0</v>
      </c>
      <c r="R83" s="6">
        <v>7226222.6331045981</v>
      </c>
      <c r="S83" s="6">
        <v>0</v>
      </c>
      <c r="T83" s="6">
        <v>0</v>
      </c>
    </row>
    <row r="84" spans="1:20" ht="15" customHeight="1" x14ac:dyDescent="0.2">
      <c r="A84" s="43">
        <v>1189</v>
      </c>
      <c r="B84" s="3" t="s">
        <v>154</v>
      </c>
      <c r="C84" s="5">
        <v>252</v>
      </c>
      <c r="D84" s="13" t="s">
        <v>155</v>
      </c>
      <c r="E84" s="14" t="s">
        <v>27</v>
      </c>
      <c r="F84" s="41" t="str">
        <f t="shared" si="2"/>
        <v/>
      </c>
      <c r="G84" s="39" t="s">
        <v>27</v>
      </c>
      <c r="H84" s="6">
        <v>233540.25592804383</v>
      </c>
      <c r="I84" s="41">
        <v>0.5</v>
      </c>
      <c r="J84" s="41">
        <v>0</v>
      </c>
      <c r="K84" s="41">
        <v>0.5</v>
      </c>
      <c r="L84" s="5">
        <v>126</v>
      </c>
      <c r="M84" s="5">
        <v>0</v>
      </c>
      <c r="N84" s="5">
        <v>126</v>
      </c>
      <c r="O84" s="7">
        <v>0</v>
      </c>
      <c r="P84" s="7">
        <v>0</v>
      </c>
      <c r="Q84" s="7">
        <v>0</v>
      </c>
      <c r="R84" s="6">
        <v>116770.12796402191</v>
      </c>
      <c r="S84" s="6">
        <v>0</v>
      </c>
      <c r="T84" s="6">
        <v>116770.12796402191</v>
      </c>
    </row>
    <row r="85" spans="1:20" ht="15" customHeight="1" x14ac:dyDescent="0.2">
      <c r="A85" s="43">
        <v>1177</v>
      </c>
      <c r="B85" s="3" t="s">
        <v>156</v>
      </c>
      <c r="C85" s="5">
        <v>7341</v>
      </c>
      <c r="D85" s="13" t="s">
        <v>157</v>
      </c>
      <c r="E85" s="14">
        <v>45316</v>
      </c>
      <c r="F85" s="41">
        <f t="shared" si="2"/>
        <v>0.47614073055997952</v>
      </c>
      <c r="G85" s="6">
        <v>1305607.3999999999</v>
      </c>
      <c r="H85" s="6">
        <v>2742061.9917655466</v>
      </c>
      <c r="I85" s="41">
        <v>0.84827712231321095</v>
      </c>
      <c r="J85" s="41">
        <v>0</v>
      </c>
      <c r="K85" s="41">
        <v>0.15172287768678899</v>
      </c>
      <c r="L85" s="5">
        <v>6227.202354901282</v>
      </c>
      <c r="M85" s="5">
        <v>0</v>
      </c>
      <c r="N85" s="5">
        <v>1113.797645098718</v>
      </c>
      <c r="O85" s="7">
        <v>1107516.8881428333</v>
      </c>
      <c r="P85" s="7">
        <v>0</v>
      </c>
      <c r="Q85" s="7">
        <v>198090.51185716657</v>
      </c>
      <c r="R85" s="6">
        <v>2326028.4555793093</v>
      </c>
      <c r="S85" s="6">
        <v>0</v>
      </c>
      <c r="T85" s="6">
        <v>416033.53618623706</v>
      </c>
    </row>
    <row r="86" spans="1:20" ht="15" customHeight="1" x14ac:dyDescent="0.2">
      <c r="A86" s="43">
        <v>222</v>
      </c>
      <c r="B86" s="3" t="s">
        <v>158</v>
      </c>
      <c r="C86" s="5">
        <v>28700</v>
      </c>
      <c r="D86" s="13" t="s">
        <v>159</v>
      </c>
      <c r="E86" s="14">
        <v>45489</v>
      </c>
      <c r="F86" s="41">
        <f t="shared" si="2"/>
        <v>2.5794692037030761E-2</v>
      </c>
      <c r="G86" s="6">
        <v>322816.77999999997</v>
      </c>
      <c r="H86" s="6">
        <v>12514853.037848463</v>
      </c>
      <c r="I86" s="41">
        <v>1</v>
      </c>
      <c r="J86" s="41">
        <v>0</v>
      </c>
      <c r="K86" s="41">
        <v>0</v>
      </c>
      <c r="L86" s="5">
        <v>28700</v>
      </c>
      <c r="M86" s="5">
        <v>0</v>
      </c>
      <c r="N86" s="5">
        <v>0</v>
      </c>
      <c r="O86" s="7">
        <v>322816.77999999997</v>
      </c>
      <c r="P86" s="7">
        <v>0</v>
      </c>
      <c r="Q86" s="7">
        <v>0</v>
      </c>
      <c r="R86" s="6">
        <v>12514853.037848463</v>
      </c>
      <c r="S86" s="6">
        <v>0</v>
      </c>
      <c r="T86" s="6">
        <v>0</v>
      </c>
    </row>
    <row r="87" spans="1:20" ht="15" customHeight="1" x14ac:dyDescent="0.2">
      <c r="A87" s="43">
        <v>256</v>
      </c>
      <c r="B87" s="3" t="s">
        <v>160</v>
      </c>
      <c r="C87" s="5">
        <v>285505</v>
      </c>
      <c r="D87" s="13" t="s">
        <v>161</v>
      </c>
      <c r="E87" s="14">
        <v>45518</v>
      </c>
      <c r="F87" s="41">
        <f t="shared" si="2"/>
        <v>7.7837661676754207E-5</v>
      </c>
      <c r="G87" s="6">
        <v>10701.7</v>
      </c>
      <c r="H87" s="6">
        <v>137487429.2144365</v>
      </c>
      <c r="I87" s="41">
        <v>1</v>
      </c>
      <c r="J87" s="41">
        <v>0</v>
      </c>
      <c r="K87" s="41">
        <v>0</v>
      </c>
      <c r="L87" s="5">
        <v>285505</v>
      </c>
      <c r="M87" s="5">
        <v>0</v>
      </c>
      <c r="N87" s="5">
        <v>0</v>
      </c>
      <c r="O87" s="7">
        <v>10701.7</v>
      </c>
      <c r="P87" s="7">
        <v>0</v>
      </c>
      <c r="Q87" s="7">
        <v>0</v>
      </c>
      <c r="R87" s="6">
        <v>137487429.2144365</v>
      </c>
      <c r="S87" s="6">
        <v>0</v>
      </c>
      <c r="T87" s="6">
        <v>0</v>
      </c>
    </row>
    <row r="88" spans="1:20" ht="15" customHeight="1" x14ac:dyDescent="0.2">
      <c r="A88" s="43">
        <v>800</v>
      </c>
      <c r="B88" s="3" t="s">
        <v>162</v>
      </c>
      <c r="C88" s="5">
        <v>7698</v>
      </c>
      <c r="D88" s="13" t="s">
        <v>163</v>
      </c>
      <c r="E88" s="14">
        <v>45204</v>
      </c>
      <c r="F88" s="41">
        <f t="shared" si="2"/>
        <v>0.29743508073308245</v>
      </c>
      <c r="G88" s="6">
        <v>532625.75</v>
      </c>
      <c r="H88" s="6">
        <v>1790729.4213152251</v>
      </c>
      <c r="I88" s="41">
        <v>1</v>
      </c>
      <c r="J88" s="41">
        <v>0</v>
      </c>
      <c r="K88" s="41">
        <v>0</v>
      </c>
      <c r="L88" s="5">
        <v>7698</v>
      </c>
      <c r="M88" s="5">
        <v>0</v>
      </c>
      <c r="N88" s="5">
        <v>0</v>
      </c>
      <c r="O88" s="7">
        <v>532625.75</v>
      </c>
      <c r="P88" s="7">
        <v>0</v>
      </c>
      <c r="Q88" s="7">
        <v>0</v>
      </c>
      <c r="R88" s="6">
        <v>1790729.4213152251</v>
      </c>
      <c r="S88" s="6">
        <v>0</v>
      </c>
      <c r="T88" s="6">
        <v>0</v>
      </c>
    </row>
    <row r="89" spans="1:20" ht="15" customHeight="1" x14ac:dyDescent="0.2">
      <c r="A89" s="43">
        <v>68</v>
      </c>
      <c r="B89" s="3" t="s">
        <v>164</v>
      </c>
      <c r="C89" s="5">
        <v>181374</v>
      </c>
      <c r="D89" s="13" t="s">
        <v>165</v>
      </c>
      <c r="E89" s="14">
        <v>45271</v>
      </c>
      <c r="F89" s="41">
        <f t="shared" si="2"/>
        <v>2.2845324002239029E-2</v>
      </c>
      <c r="G89" s="6">
        <v>2366483.5499999998</v>
      </c>
      <c r="H89" s="6">
        <v>103587217.6629259</v>
      </c>
      <c r="I89" s="41">
        <v>1</v>
      </c>
      <c r="J89" s="41">
        <v>0</v>
      </c>
      <c r="K89" s="41">
        <v>0</v>
      </c>
      <c r="L89" s="5">
        <v>181374</v>
      </c>
      <c r="M89" s="5">
        <v>0</v>
      </c>
      <c r="N89" s="5">
        <v>0</v>
      </c>
      <c r="O89" s="7">
        <v>2366483.5499999998</v>
      </c>
      <c r="P89" s="7">
        <v>0</v>
      </c>
      <c r="Q89" s="7">
        <v>0</v>
      </c>
      <c r="R89" s="6">
        <v>103587217.6629259</v>
      </c>
      <c r="S89" s="6">
        <v>0</v>
      </c>
      <c r="T89" s="6">
        <v>0</v>
      </c>
    </row>
    <row r="90" spans="1:20" ht="15" customHeight="1" x14ac:dyDescent="0.2">
      <c r="A90" s="43">
        <v>1141</v>
      </c>
      <c r="B90" s="3" t="s">
        <v>166</v>
      </c>
      <c r="C90" s="5">
        <v>76536</v>
      </c>
      <c r="D90" s="13" t="s">
        <v>167</v>
      </c>
      <c r="E90" s="14">
        <v>45498</v>
      </c>
      <c r="F90" s="41">
        <f t="shared" si="2"/>
        <v>6.4555283264456489E-2</v>
      </c>
      <c r="G90" s="6">
        <v>1385870.15</v>
      </c>
      <c r="H90" s="6">
        <v>21467958.62273052</v>
      </c>
      <c r="I90" s="41">
        <v>1</v>
      </c>
      <c r="J90" s="41">
        <v>0</v>
      </c>
      <c r="K90" s="41">
        <v>0</v>
      </c>
      <c r="L90" s="5">
        <v>76536</v>
      </c>
      <c r="M90" s="5">
        <v>0</v>
      </c>
      <c r="N90" s="5">
        <v>0</v>
      </c>
      <c r="O90" s="7">
        <v>1385870.15</v>
      </c>
      <c r="P90" s="7">
        <v>0</v>
      </c>
      <c r="Q90" s="7">
        <v>0</v>
      </c>
      <c r="R90" s="6">
        <v>21467958.62273052</v>
      </c>
      <c r="S90" s="6">
        <v>0</v>
      </c>
      <c r="T90" s="6">
        <v>0</v>
      </c>
    </row>
    <row r="91" spans="1:20" ht="15" customHeight="1" x14ac:dyDescent="0.2">
      <c r="A91" s="43">
        <v>1147</v>
      </c>
      <c r="B91" s="3" t="s">
        <v>168</v>
      </c>
      <c r="C91" s="5">
        <v>60583</v>
      </c>
      <c r="D91" s="13" t="s">
        <v>81</v>
      </c>
      <c r="E91" s="14">
        <v>44798</v>
      </c>
      <c r="F91" s="41">
        <f t="shared" si="2"/>
        <v>7.581650719507619E-3</v>
      </c>
      <c r="G91" s="6">
        <v>413952.46</v>
      </c>
      <c r="H91" s="6">
        <v>54599252.236046515</v>
      </c>
      <c r="I91" s="41">
        <v>1</v>
      </c>
      <c r="J91" s="41">
        <v>0</v>
      </c>
      <c r="K91" s="41">
        <v>0</v>
      </c>
      <c r="L91" s="5">
        <v>60583</v>
      </c>
      <c r="M91" s="5">
        <v>0</v>
      </c>
      <c r="N91" s="5">
        <v>0</v>
      </c>
      <c r="O91" s="7">
        <v>413952.46</v>
      </c>
      <c r="P91" s="7">
        <v>0</v>
      </c>
      <c r="Q91" s="7">
        <v>0</v>
      </c>
      <c r="R91" s="6">
        <v>54599252.236046515</v>
      </c>
      <c r="S91" s="6">
        <v>0</v>
      </c>
      <c r="T91" s="6">
        <v>0</v>
      </c>
    </row>
    <row r="92" spans="1:20" ht="15" customHeight="1" x14ac:dyDescent="0.2">
      <c r="A92" s="43">
        <v>106</v>
      </c>
      <c r="B92" s="3" t="s">
        <v>169</v>
      </c>
      <c r="C92" s="5">
        <v>35233</v>
      </c>
      <c r="D92" s="13" t="s">
        <v>37</v>
      </c>
      <c r="E92" s="14">
        <v>44687</v>
      </c>
      <c r="F92" s="41">
        <f t="shared" si="2"/>
        <v>1.1348780826820358E-2</v>
      </c>
      <c r="G92" s="6">
        <v>274830.36</v>
      </c>
      <c r="H92" s="6">
        <v>24216729.90199076</v>
      </c>
      <c r="I92" s="41">
        <v>1</v>
      </c>
      <c r="J92" s="41">
        <v>0</v>
      </c>
      <c r="K92" s="41">
        <v>0</v>
      </c>
      <c r="L92" s="5">
        <v>35233</v>
      </c>
      <c r="M92" s="5">
        <v>0</v>
      </c>
      <c r="N92" s="5">
        <v>0</v>
      </c>
      <c r="O92" s="7">
        <v>274830.36</v>
      </c>
      <c r="P92" s="7">
        <v>0</v>
      </c>
      <c r="Q92" s="7">
        <v>0</v>
      </c>
      <c r="R92" s="6">
        <v>24216729.90199076</v>
      </c>
      <c r="S92" s="6">
        <v>0</v>
      </c>
      <c r="T92" s="6">
        <v>0</v>
      </c>
    </row>
    <row r="93" spans="1:20" ht="15" customHeight="1" x14ac:dyDescent="0.2">
      <c r="A93" s="43">
        <v>526</v>
      </c>
      <c r="B93" s="3" t="s">
        <v>170</v>
      </c>
      <c r="C93" s="5">
        <v>10512</v>
      </c>
      <c r="D93" s="13" t="s">
        <v>171</v>
      </c>
      <c r="E93" s="14">
        <v>45777</v>
      </c>
      <c r="F93" s="41">
        <f t="shared" si="2"/>
        <v>1.2706232448761348E-3</v>
      </c>
      <c r="G93" s="6">
        <v>14982.38</v>
      </c>
      <c r="H93" s="6">
        <v>11791363.065658804</v>
      </c>
      <c r="I93" s="41">
        <v>1</v>
      </c>
      <c r="J93" s="41">
        <v>0</v>
      </c>
      <c r="K93" s="41">
        <v>0</v>
      </c>
      <c r="L93" s="5">
        <v>10512</v>
      </c>
      <c r="M93" s="5">
        <v>0</v>
      </c>
      <c r="N93" s="5">
        <v>0</v>
      </c>
      <c r="O93" s="7">
        <v>14982.38</v>
      </c>
      <c r="P93" s="7">
        <v>0</v>
      </c>
      <c r="Q93" s="7">
        <v>0</v>
      </c>
      <c r="R93" s="6">
        <v>11791363.065658804</v>
      </c>
      <c r="S93" s="6">
        <v>0</v>
      </c>
      <c r="T93" s="6">
        <v>0</v>
      </c>
    </row>
    <row r="94" spans="1:20" ht="15" customHeight="1" x14ac:dyDescent="0.2">
      <c r="A94" s="43">
        <v>126</v>
      </c>
      <c r="B94" s="3" t="s">
        <v>172</v>
      </c>
      <c r="C94" s="5">
        <v>88550</v>
      </c>
      <c r="D94" s="13" t="s">
        <v>173</v>
      </c>
      <c r="E94" s="14">
        <v>45559</v>
      </c>
      <c r="F94" s="41">
        <f t="shared" si="2"/>
        <v>8.5717790433469422E-3</v>
      </c>
      <c r="G94" s="6">
        <v>272893.35000000009</v>
      </c>
      <c r="H94" s="6">
        <v>31836255.766742907</v>
      </c>
      <c r="I94" s="41">
        <v>1</v>
      </c>
      <c r="J94" s="41">
        <v>0</v>
      </c>
      <c r="K94" s="41">
        <v>0</v>
      </c>
      <c r="L94" s="5">
        <v>88550</v>
      </c>
      <c r="M94" s="5">
        <v>0</v>
      </c>
      <c r="N94" s="5">
        <v>0</v>
      </c>
      <c r="O94" s="7">
        <v>272893.35000000009</v>
      </c>
      <c r="P94" s="7">
        <v>0</v>
      </c>
      <c r="Q94" s="7">
        <v>0</v>
      </c>
      <c r="R94" s="6">
        <v>31836255.766742907</v>
      </c>
      <c r="S94" s="6">
        <v>0</v>
      </c>
      <c r="T94" s="6">
        <v>0</v>
      </c>
    </row>
    <row r="95" spans="1:20" ht="15" customHeight="1" x14ac:dyDescent="0.2">
      <c r="A95" s="43">
        <v>1176</v>
      </c>
      <c r="B95" s="3" t="s">
        <v>174</v>
      </c>
      <c r="C95" s="5">
        <v>117745</v>
      </c>
      <c r="D95" s="13" t="s">
        <v>175</v>
      </c>
      <c r="E95" s="14">
        <v>45315</v>
      </c>
      <c r="F95" s="41">
        <f t="shared" si="2"/>
        <v>0.50640153446862635</v>
      </c>
      <c r="G95" s="6">
        <v>22206027.5</v>
      </c>
      <c r="H95" s="6">
        <v>43850632.331319988</v>
      </c>
      <c r="I95" s="41">
        <v>0.87992439850946402</v>
      </c>
      <c r="J95" s="41">
        <v>0</v>
      </c>
      <c r="K95" s="41">
        <v>0.120075601490536</v>
      </c>
      <c r="L95" s="5">
        <v>103606.69830249684</v>
      </c>
      <c r="M95" s="5">
        <v>0</v>
      </c>
      <c r="N95" s="5">
        <v>14138.301697503162</v>
      </c>
      <c r="O95" s="7">
        <v>19539625.391222116</v>
      </c>
      <c r="P95" s="7">
        <v>0</v>
      </c>
      <c r="Q95" s="7">
        <v>2666402.1087778835</v>
      </c>
      <c r="R95" s="6">
        <v>38585241.278396398</v>
      </c>
      <c r="S95" s="6">
        <v>0</v>
      </c>
      <c r="T95" s="6">
        <v>5265391.0529235927</v>
      </c>
    </row>
    <row r="96" spans="1:20" ht="15" customHeight="1" x14ac:dyDescent="0.2">
      <c r="A96" s="43">
        <v>7101</v>
      </c>
      <c r="B96" s="3" t="s">
        <v>176</v>
      </c>
      <c r="C96" s="5">
        <v>3084</v>
      </c>
      <c r="D96" s="13" t="s">
        <v>153</v>
      </c>
      <c r="E96" s="14">
        <v>46077</v>
      </c>
      <c r="F96" s="41">
        <f t="shared" si="2"/>
        <v>0</v>
      </c>
      <c r="G96" s="6">
        <v>0</v>
      </c>
      <c r="H96" s="6">
        <v>8638182.0509864185</v>
      </c>
      <c r="I96" s="41">
        <v>1</v>
      </c>
      <c r="J96" s="41">
        <v>0</v>
      </c>
      <c r="K96" s="41">
        <v>0</v>
      </c>
      <c r="L96" s="5">
        <v>3084</v>
      </c>
      <c r="M96" s="5">
        <v>0</v>
      </c>
      <c r="N96" s="5">
        <v>0</v>
      </c>
      <c r="O96" s="7">
        <v>0</v>
      </c>
      <c r="P96" s="7">
        <v>0</v>
      </c>
      <c r="Q96" s="7">
        <v>0</v>
      </c>
      <c r="R96" s="6">
        <v>8638182.0509864185</v>
      </c>
      <c r="S96" s="6">
        <v>0</v>
      </c>
      <c r="T96" s="6">
        <v>0</v>
      </c>
    </row>
    <row r="97" spans="1:20" ht="15" customHeight="1" x14ac:dyDescent="0.2">
      <c r="A97" s="43">
        <v>7100</v>
      </c>
      <c r="B97" s="3" t="s">
        <v>177</v>
      </c>
      <c r="C97" s="5">
        <v>10398</v>
      </c>
      <c r="D97" s="13" t="s">
        <v>153</v>
      </c>
      <c r="E97" s="14">
        <v>46078</v>
      </c>
      <c r="F97" s="41">
        <f t="shared" si="2"/>
        <v>0</v>
      </c>
      <c r="G97" s="6">
        <v>0</v>
      </c>
      <c r="H97" s="6">
        <v>3690748.5385656417</v>
      </c>
      <c r="I97" s="41">
        <v>1</v>
      </c>
      <c r="J97" s="41">
        <v>0</v>
      </c>
      <c r="K97" s="41">
        <v>0</v>
      </c>
      <c r="L97" s="5">
        <v>10398</v>
      </c>
      <c r="M97" s="5">
        <v>0</v>
      </c>
      <c r="N97" s="5">
        <v>0</v>
      </c>
      <c r="O97" s="7">
        <v>0</v>
      </c>
      <c r="P97" s="7">
        <v>0</v>
      </c>
      <c r="Q97" s="7">
        <v>0</v>
      </c>
      <c r="R97" s="6">
        <v>3690748.5385656417</v>
      </c>
      <c r="S97" s="6">
        <v>0</v>
      </c>
      <c r="T97" s="6">
        <v>0</v>
      </c>
    </row>
    <row r="98" spans="1:20" ht="15" customHeight="1" x14ac:dyDescent="0.2">
      <c r="A98" s="43">
        <v>1194</v>
      </c>
      <c r="B98" s="3" t="s">
        <v>178</v>
      </c>
      <c r="C98" s="5">
        <v>27760</v>
      </c>
      <c r="D98" s="13" t="s">
        <v>179</v>
      </c>
      <c r="E98" s="14">
        <v>46079</v>
      </c>
      <c r="F98" s="41">
        <f t="shared" ref="F98:F129" si="3">IF(H98=0,"No CRV",IF(G98="No FCA","",G98/H98))</f>
        <v>0</v>
      </c>
      <c r="G98" s="6">
        <v>0</v>
      </c>
      <c r="H98" s="6">
        <v>17060851.209421016</v>
      </c>
      <c r="I98" s="41">
        <v>1</v>
      </c>
      <c r="J98" s="41">
        <v>0</v>
      </c>
      <c r="K98" s="41">
        <v>0</v>
      </c>
      <c r="L98" s="5">
        <v>27760</v>
      </c>
      <c r="M98" s="5">
        <v>0</v>
      </c>
      <c r="N98" s="5">
        <v>0</v>
      </c>
      <c r="O98" s="7">
        <v>0</v>
      </c>
      <c r="P98" s="7">
        <v>0</v>
      </c>
      <c r="Q98" s="7">
        <v>0</v>
      </c>
      <c r="R98" s="6">
        <v>17060851.209421016</v>
      </c>
      <c r="S98" s="6">
        <v>0</v>
      </c>
      <c r="T98" s="6">
        <v>0</v>
      </c>
    </row>
    <row r="99" spans="1:20" ht="15" customHeight="1" x14ac:dyDescent="0.2">
      <c r="A99" s="43">
        <v>61</v>
      </c>
      <c r="B99" s="3" t="s">
        <v>180</v>
      </c>
      <c r="C99" s="5">
        <v>27598</v>
      </c>
      <c r="D99" s="13" t="s">
        <v>181</v>
      </c>
      <c r="E99" s="14">
        <v>46121</v>
      </c>
      <c r="F99" s="41">
        <f t="shared" si="3"/>
        <v>6.6147703708766908E-2</v>
      </c>
      <c r="G99" s="6">
        <v>878609.57</v>
      </c>
      <c r="H99" s="6">
        <v>13282540.749537056</v>
      </c>
      <c r="I99" s="41">
        <v>1</v>
      </c>
      <c r="J99" s="41">
        <v>0</v>
      </c>
      <c r="K99" s="41">
        <v>0</v>
      </c>
      <c r="L99" s="5">
        <v>27598</v>
      </c>
      <c r="M99" s="5">
        <v>0</v>
      </c>
      <c r="N99" s="5">
        <v>0</v>
      </c>
      <c r="O99" s="7">
        <v>878609.57</v>
      </c>
      <c r="P99" s="7">
        <v>0</v>
      </c>
      <c r="Q99" s="7">
        <v>0</v>
      </c>
      <c r="R99" s="6">
        <v>13282540.749537056</v>
      </c>
      <c r="S99" s="6">
        <v>0</v>
      </c>
      <c r="T99" s="6">
        <v>0</v>
      </c>
    </row>
    <row r="100" spans="1:20" ht="15" customHeight="1" x14ac:dyDescent="0.2">
      <c r="A100" s="43">
        <v>1174</v>
      </c>
      <c r="B100" s="3" t="s">
        <v>182</v>
      </c>
      <c r="C100" s="5">
        <v>51499</v>
      </c>
      <c r="D100" s="13" t="s">
        <v>85</v>
      </c>
      <c r="E100" s="14">
        <v>45317</v>
      </c>
      <c r="F100" s="41">
        <f t="shared" si="3"/>
        <v>0.82117444411869744</v>
      </c>
      <c r="G100" s="6">
        <v>15975664</v>
      </c>
      <c r="H100" s="6">
        <v>19454653.167081248</v>
      </c>
      <c r="I100" s="41">
        <v>0.77015964910774004</v>
      </c>
      <c r="J100" s="41">
        <v>0</v>
      </c>
      <c r="K100" s="41">
        <v>0.22984035089225999</v>
      </c>
      <c r="L100" s="5">
        <v>39662.451769399508</v>
      </c>
      <c r="M100" s="5">
        <v>0</v>
      </c>
      <c r="N100" s="5">
        <v>11836.548230600498</v>
      </c>
      <c r="O100" s="7">
        <v>12303811.780503154</v>
      </c>
      <c r="P100" s="7">
        <v>0</v>
      </c>
      <c r="Q100" s="7">
        <v>3671852.2194968457</v>
      </c>
      <c r="R100" s="6">
        <v>14983188.856672078</v>
      </c>
      <c r="S100" s="6">
        <v>0</v>
      </c>
      <c r="T100" s="6">
        <v>4471464.3104091715</v>
      </c>
    </row>
    <row r="101" spans="1:20" ht="15" customHeight="1" x14ac:dyDescent="0.2">
      <c r="A101" s="43">
        <v>217</v>
      </c>
      <c r="B101" s="3" t="s">
        <v>183</v>
      </c>
      <c r="C101" s="5">
        <v>94215.21</v>
      </c>
      <c r="D101" s="13" t="s">
        <v>184</v>
      </c>
      <c r="E101" s="14" t="s">
        <v>27</v>
      </c>
      <c r="F101" s="41">
        <f t="shared" si="3"/>
        <v>0</v>
      </c>
      <c r="G101" s="6">
        <v>0</v>
      </c>
      <c r="H101" s="6">
        <v>56758039.696880318</v>
      </c>
      <c r="I101" s="41">
        <v>1</v>
      </c>
      <c r="J101" s="41">
        <v>0</v>
      </c>
      <c r="K101" s="41">
        <v>0</v>
      </c>
      <c r="L101" s="5">
        <v>94215.21</v>
      </c>
      <c r="M101" s="5">
        <v>0</v>
      </c>
      <c r="N101" s="5">
        <v>0</v>
      </c>
      <c r="O101" s="7">
        <v>0</v>
      </c>
      <c r="P101" s="7">
        <v>0</v>
      </c>
      <c r="Q101" s="7">
        <v>0</v>
      </c>
      <c r="R101" s="6">
        <v>56758039.696880318</v>
      </c>
      <c r="S101" s="6">
        <v>0</v>
      </c>
      <c r="T101" s="6">
        <v>0</v>
      </c>
    </row>
    <row r="102" spans="1:20" ht="15" customHeight="1" x14ac:dyDescent="0.2">
      <c r="A102" s="43">
        <v>7516</v>
      </c>
      <c r="B102" s="3" t="s">
        <v>185</v>
      </c>
      <c r="C102" s="5">
        <v>53</v>
      </c>
      <c r="D102" s="13" t="s">
        <v>186</v>
      </c>
      <c r="E102" s="14">
        <v>46079</v>
      </c>
      <c r="F102" s="41">
        <f t="shared" si="3"/>
        <v>1.8974004132327714E-3</v>
      </c>
      <c r="G102" s="6">
        <v>2675.43</v>
      </c>
      <c r="H102" s="6">
        <v>1410050.2884584228</v>
      </c>
      <c r="I102" s="41">
        <v>1</v>
      </c>
      <c r="J102" s="41">
        <v>0</v>
      </c>
      <c r="K102" s="41">
        <v>0</v>
      </c>
      <c r="L102" s="5">
        <v>53</v>
      </c>
      <c r="M102" s="5">
        <v>0</v>
      </c>
      <c r="N102" s="5">
        <v>0</v>
      </c>
      <c r="O102" s="7">
        <v>2675.43</v>
      </c>
      <c r="P102" s="7">
        <v>0</v>
      </c>
      <c r="Q102" s="7">
        <v>0</v>
      </c>
      <c r="R102" s="6">
        <v>1410050.2884584228</v>
      </c>
      <c r="S102" s="6">
        <v>0</v>
      </c>
      <c r="T102" s="6">
        <v>0</v>
      </c>
    </row>
    <row r="103" spans="1:20" ht="15" customHeight="1" x14ac:dyDescent="0.2">
      <c r="A103" s="43">
        <v>7517</v>
      </c>
      <c r="B103" s="3" t="s">
        <v>187</v>
      </c>
      <c r="C103" s="5">
        <v>53</v>
      </c>
      <c r="D103" s="13" t="s">
        <v>186</v>
      </c>
      <c r="E103" s="14">
        <v>46079</v>
      </c>
      <c r="F103" s="41">
        <f t="shared" si="3"/>
        <v>1.8974004132327714E-3</v>
      </c>
      <c r="G103" s="6">
        <v>2675.43</v>
      </c>
      <c r="H103" s="6">
        <v>1410050.2884584228</v>
      </c>
      <c r="I103" s="41">
        <v>1</v>
      </c>
      <c r="J103" s="41">
        <v>0</v>
      </c>
      <c r="K103" s="41">
        <v>0</v>
      </c>
      <c r="L103" s="5">
        <v>53</v>
      </c>
      <c r="M103" s="5">
        <v>0</v>
      </c>
      <c r="N103" s="5">
        <v>0</v>
      </c>
      <c r="O103" s="7">
        <v>2675.43</v>
      </c>
      <c r="P103" s="7">
        <v>0</v>
      </c>
      <c r="Q103" s="7">
        <v>0</v>
      </c>
      <c r="R103" s="6">
        <v>1410050.2884584228</v>
      </c>
      <c r="S103" s="6">
        <v>0</v>
      </c>
      <c r="T103" s="6">
        <v>0</v>
      </c>
    </row>
    <row r="104" spans="1:20" ht="15" customHeight="1" x14ac:dyDescent="0.2">
      <c r="A104" s="43">
        <v>7518</v>
      </c>
      <c r="B104" s="3" t="s">
        <v>188</v>
      </c>
      <c r="C104" s="5">
        <v>53</v>
      </c>
      <c r="D104" s="13" t="s">
        <v>186</v>
      </c>
      <c r="E104" s="14">
        <v>46079</v>
      </c>
      <c r="F104" s="41">
        <f t="shared" si="3"/>
        <v>1.8974004132327714E-3</v>
      </c>
      <c r="G104" s="6">
        <v>2675.43</v>
      </c>
      <c r="H104" s="6">
        <v>1410050.2884584228</v>
      </c>
      <c r="I104" s="41">
        <v>1</v>
      </c>
      <c r="J104" s="41">
        <v>0</v>
      </c>
      <c r="K104" s="41">
        <v>0</v>
      </c>
      <c r="L104" s="5">
        <v>53</v>
      </c>
      <c r="M104" s="5">
        <v>0</v>
      </c>
      <c r="N104" s="5">
        <v>0</v>
      </c>
      <c r="O104" s="7">
        <v>2675.43</v>
      </c>
      <c r="P104" s="7">
        <v>0</v>
      </c>
      <c r="Q104" s="7">
        <v>0</v>
      </c>
      <c r="R104" s="6">
        <v>1410050.2884584228</v>
      </c>
      <c r="S104" s="6">
        <v>0</v>
      </c>
      <c r="T104" s="6">
        <v>0</v>
      </c>
    </row>
    <row r="105" spans="1:20" ht="15" customHeight="1" x14ac:dyDescent="0.2">
      <c r="A105" s="43">
        <v>7526</v>
      </c>
      <c r="B105" s="3" t="s">
        <v>189</v>
      </c>
      <c r="C105" s="5">
        <v>52</v>
      </c>
      <c r="D105" s="13" t="s">
        <v>186</v>
      </c>
      <c r="E105" s="14">
        <v>46079</v>
      </c>
      <c r="F105" s="41">
        <f t="shared" si="3"/>
        <v>1.8974004132327714E-3</v>
      </c>
      <c r="G105" s="6">
        <v>2675.43</v>
      </c>
      <c r="H105" s="6">
        <v>1410050.2884584228</v>
      </c>
      <c r="I105" s="41">
        <v>1</v>
      </c>
      <c r="J105" s="41">
        <v>0</v>
      </c>
      <c r="K105" s="41">
        <v>0</v>
      </c>
      <c r="L105" s="5">
        <v>52</v>
      </c>
      <c r="M105" s="5">
        <v>0</v>
      </c>
      <c r="N105" s="5">
        <v>0</v>
      </c>
      <c r="O105" s="7">
        <v>2675.43</v>
      </c>
      <c r="P105" s="7">
        <v>0</v>
      </c>
      <c r="Q105" s="7">
        <v>0</v>
      </c>
      <c r="R105" s="6">
        <v>1410050.2884584228</v>
      </c>
      <c r="S105" s="6">
        <v>0</v>
      </c>
      <c r="T105" s="6">
        <v>0</v>
      </c>
    </row>
    <row r="106" spans="1:20" ht="15" customHeight="1" x14ac:dyDescent="0.2">
      <c r="A106" s="43">
        <v>7519</v>
      </c>
      <c r="B106" s="3" t="s">
        <v>190</v>
      </c>
      <c r="C106" s="5">
        <v>53</v>
      </c>
      <c r="D106" s="13" t="s">
        <v>186</v>
      </c>
      <c r="E106" s="14">
        <v>46079</v>
      </c>
      <c r="F106" s="41">
        <f t="shared" si="3"/>
        <v>1.8974004132327714E-3</v>
      </c>
      <c r="G106" s="6">
        <v>2675.43</v>
      </c>
      <c r="H106" s="6">
        <v>1410050.2884584228</v>
      </c>
      <c r="I106" s="41">
        <v>1</v>
      </c>
      <c r="J106" s="41">
        <v>0</v>
      </c>
      <c r="K106" s="41">
        <v>0</v>
      </c>
      <c r="L106" s="5">
        <v>53</v>
      </c>
      <c r="M106" s="5">
        <v>0</v>
      </c>
      <c r="N106" s="5">
        <v>0</v>
      </c>
      <c r="O106" s="7">
        <v>2675.43</v>
      </c>
      <c r="P106" s="7">
        <v>0</v>
      </c>
      <c r="Q106" s="7">
        <v>0</v>
      </c>
      <c r="R106" s="6">
        <v>1410050.2884584228</v>
      </c>
      <c r="S106" s="6">
        <v>0</v>
      </c>
      <c r="T106" s="6">
        <v>0</v>
      </c>
    </row>
    <row r="107" spans="1:20" ht="15" customHeight="1" x14ac:dyDescent="0.2">
      <c r="A107" s="43">
        <v>7520</v>
      </c>
      <c r="B107" s="3" t="s">
        <v>191</v>
      </c>
      <c r="C107" s="5">
        <v>53</v>
      </c>
      <c r="D107" s="13" t="s">
        <v>186</v>
      </c>
      <c r="E107" s="14">
        <v>46079</v>
      </c>
      <c r="F107" s="41">
        <f t="shared" si="3"/>
        <v>1.8974004132327714E-3</v>
      </c>
      <c r="G107" s="6">
        <v>2675.43</v>
      </c>
      <c r="H107" s="6">
        <v>1410050.2884584228</v>
      </c>
      <c r="I107" s="41">
        <v>1</v>
      </c>
      <c r="J107" s="41">
        <v>0</v>
      </c>
      <c r="K107" s="41">
        <v>0</v>
      </c>
      <c r="L107" s="5">
        <v>53</v>
      </c>
      <c r="M107" s="5">
        <v>0</v>
      </c>
      <c r="N107" s="5">
        <v>0</v>
      </c>
      <c r="O107" s="7">
        <v>2675.43</v>
      </c>
      <c r="P107" s="7">
        <v>0</v>
      </c>
      <c r="Q107" s="7">
        <v>0</v>
      </c>
      <c r="R107" s="6">
        <v>1410050.2884584228</v>
      </c>
      <c r="S107" s="6">
        <v>0</v>
      </c>
      <c r="T107" s="6">
        <v>0</v>
      </c>
    </row>
    <row r="108" spans="1:20" ht="15" customHeight="1" x14ac:dyDescent="0.2">
      <c r="A108" s="43">
        <v>7521</v>
      </c>
      <c r="B108" s="3" t="s">
        <v>192</v>
      </c>
      <c r="C108" s="5">
        <v>53</v>
      </c>
      <c r="D108" s="13" t="s">
        <v>186</v>
      </c>
      <c r="E108" s="14">
        <v>46079</v>
      </c>
      <c r="F108" s="41">
        <f t="shared" si="3"/>
        <v>1.8974004132327714E-3</v>
      </c>
      <c r="G108" s="6">
        <v>2675.43</v>
      </c>
      <c r="H108" s="6">
        <v>1410050.2884584228</v>
      </c>
      <c r="I108" s="41">
        <v>1</v>
      </c>
      <c r="J108" s="41">
        <v>0</v>
      </c>
      <c r="K108" s="41">
        <v>0</v>
      </c>
      <c r="L108" s="5">
        <v>53</v>
      </c>
      <c r="M108" s="5">
        <v>0</v>
      </c>
      <c r="N108" s="5">
        <v>0</v>
      </c>
      <c r="O108" s="7">
        <v>2675.43</v>
      </c>
      <c r="P108" s="7">
        <v>0</v>
      </c>
      <c r="Q108" s="7">
        <v>0</v>
      </c>
      <c r="R108" s="6">
        <v>1410050.2884584228</v>
      </c>
      <c r="S108" s="6">
        <v>0</v>
      </c>
      <c r="T108" s="6">
        <v>0</v>
      </c>
    </row>
    <row r="109" spans="1:20" ht="15" customHeight="1" x14ac:dyDescent="0.2">
      <c r="A109" s="43">
        <v>7522</v>
      </c>
      <c r="B109" s="3" t="s">
        <v>193</v>
      </c>
      <c r="C109" s="5">
        <v>53</v>
      </c>
      <c r="D109" s="13" t="s">
        <v>186</v>
      </c>
      <c r="E109" s="14">
        <v>46079</v>
      </c>
      <c r="F109" s="41">
        <f t="shared" si="3"/>
        <v>1.8974004132327714E-3</v>
      </c>
      <c r="G109" s="6">
        <v>2675.43</v>
      </c>
      <c r="H109" s="6">
        <v>1410050.2884584228</v>
      </c>
      <c r="I109" s="41">
        <v>1</v>
      </c>
      <c r="J109" s="41">
        <v>0</v>
      </c>
      <c r="K109" s="41">
        <v>0</v>
      </c>
      <c r="L109" s="5">
        <v>53</v>
      </c>
      <c r="M109" s="5">
        <v>0</v>
      </c>
      <c r="N109" s="5">
        <v>0</v>
      </c>
      <c r="O109" s="7">
        <v>2675.43</v>
      </c>
      <c r="P109" s="7">
        <v>0</v>
      </c>
      <c r="Q109" s="7">
        <v>0</v>
      </c>
      <c r="R109" s="6">
        <v>1410050.2884584228</v>
      </c>
      <c r="S109" s="6">
        <v>0</v>
      </c>
      <c r="T109" s="6">
        <v>0</v>
      </c>
    </row>
    <row r="110" spans="1:20" ht="15" customHeight="1" x14ac:dyDescent="0.2">
      <c r="A110" s="43">
        <v>7523</v>
      </c>
      <c r="B110" s="3" t="s">
        <v>194</v>
      </c>
      <c r="C110" s="5">
        <v>53</v>
      </c>
      <c r="D110" s="13" t="s">
        <v>186</v>
      </c>
      <c r="E110" s="14">
        <v>46079</v>
      </c>
      <c r="F110" s="41">
        <f t="shared" si="3"/>
        <v>1.8974004132327714E-3</v>
      </c>
      <c r="G110" s="6">
        <v>2675.43</v>
      </c>
      <c r="H110" s="6">
        <v>1410050.2884584228</v>
      </c>
      <c r="I110" s="41">
        <v>1</v>
      </c>
      <c r="J110" s="41">
        <v>0</v>
      </c>
      <c r="K110" s="41">
        <v>0</v>
      </c>
      <c r="L110" s="5">
        <v>53</v>
      </c>
      <c r="M110" s="5">
        <v>0</v>
      </c>
      <c r="N110" s="5">
        <v>0</v>
      </c>
      <c r="O110" s="7">
        <v>2675.43</v>
      </c>
      <c r="P110" s="7">
        <v>0</v>
      </c>
      <c r="Q110" s="7">
        <v>0</v>
      </c>
      <c r="R110" s="6">
        <v>1410050.2884584228</v>
      </c>
      <c r="S110" s="6">
        <v>0</v>
      </c>
      <c r="T110" s="6">
        <v>0</v>
      </c>
    </row>
    <row r="111" spans="1:20" ht="15" customHeight="1" x14ac:dyDescent="0.2">
      <c r="A111" s="43">
        <v>2801</v>
      </c>
      <c r="B111" s="3" t="s">
        <v>195</v>
      </c>
      <c r="C111" s="5">
        <v>7552</v>
      </c>
      <c r="D111" s="13" t="s">
        <v>186</v>
      </c>
      <c r="E111" s="14" t="s">
        <v>27</v>
      </c>
      <c r="F111" s="41" t="str">
        <f t="shared" si="3"/>
        <v/>
      </c>
      <c r="G111" s="59" t="s">
        <v>27</v>
      </c>
      <c r="H111" s="6">
        <v>823839.25113652612</v>
      </c>
      <c r="I111" s="41">
        <v>0</v>
      </c>
      <c r="J111" s="41">
        <v>1</v>
      </c>
      <c r="K111" s="41">
        <v>0</v>
      </c>
      <c r="L111" s="5">
        <v>0</v>
      </c>
      <c r="M111" s="5">
        <v>7552</v>
      </c>
      <c r="N111" s="5">
        <v>0</v>
      </c>
      <c r="O111" s="7">
        <v>0</v>
      </c>
      <c r="P111" s="7">
        <v>0</v>
      </c>
      <c r="Q111" s="7">
        <v>0</v>
      </c>
      <c r="R111" s="6">
        <v>0</v>
      </c>
      <c r="S111" s="6">
        <v>823839.25113652612</v>
      </c>
      <c r="T111" s="6">
        <v>0</v>
      </c>
    </row>
    <row r="112" spans="1:20" ht="15" customHeight="1" x14ac:dyDescent="0.2">
      <c r="A112" s="43">
        <v>2810</v>
      </c>
      <c r="B112" s="3" t="s">
        <v>196</v>
      </c>
      <c r="C112" s="5">
        <v>7552</v>
      </c>
      <c r="D112" s="13" t="s">
        <v>186</v>
      </c>
      <c r="E112" s="14" t="s">
        <v>27</v>
      </c>
      <c r="F112" s="41" t="str">
        <f t="shared" si="3"/>
        <v/>
      </c>
      <c r="G112" s="59" t="s">
        <v>27</v>
      </c>
      <c r="H112" s="6">
        <v>823839.25113652612</v>
      </c>
      <c r="I112" s="41">
        <v>0</v>
      </c>
      <c r="J112" s="41">
        <v>1</v>
      </c>
      <c r="K112" s="41">
        <v>0</v>
      </c>
      <c r="L112" s="5">
        <v>0</v>
      </c>
      <c r="M112" s="5">
        <v>7552</v>
      </c>
      <c r="N112" s="5">
        <v>0</v>
      </c>
      <c r="O112" s="7">
        <v>0</v>
      </c>
      <c r="P112" s="7">
        <v>0</v>
      </c>
      <c r="Q112" s="7">
        <v>0</v>
      </c>
      <c r="R112" s="6">
        <v>0</v>
      </c>
      <c r="S112" s="6">
        <v>823839.25113652612</v>
      </c>
      <c r="T112" s="6">
        <v>0</v>
      </c>
    </row>
    <row r="113" spans="1:20" ht="15" customHeight="1" x14ac:dyDescent="0.2">
      <c r="A113" s="43">
        <v>2811</v>
      </c>
      <c r="B113" s="3" t="s">
        <v>197</v>
      </c>
      <c r="C113" s="5">
        <v>8823</v>
      </c>
      <c r="D113" s="13" t="s">
        <v>186</v>
      </c>
      <c r="E113" s="14" t="s">
        <v>27</v>
      </c>
      <c r="F113" s="41" t="str">
        <f t="shared" si="3"/>
        <v/>
      </c>
      <c r="G113" s="59" t="s">
        <v>27</v>
      </c>
      <c r="H113" s="6">
        <v>908524.74963068857</v>
      </c>
      <c r="I113" s="41">
        <v>0</v>
      </c>
      <c r="J113" s="41">
        <v>1</v>
      </c>
      <c r="K113" s="41">
        <v>0</v>
      </c>
      <c r="L113" s="5">
        <v>0</v>
      </c>
      <c r="M113" s="5">
        <v>8823</v>
      </c>
      <c r="N113" s="5">
        <v>0</v>
      </c>
      <c r="O113" s="7">
        <v>0</v>
      </c>
      <c r="P113" s="7">
        <v>0</v>
      </c>
      <c r="Q113" s="7">
        <v>0</v>
      </c>
      <c r="R113" s="6">
        <v>0</v>
      </c>
      <c r="S113" s="6">
        <v>908524.74963068857</v>
      </c>
      <c r="T113" s="6">
        <v>0</v>
      </c>
    </row>
    <row r="114" spans="1:20" ht="15" customHeight="1" x14ac:dyDescent="0.2">
      <c r="A114" s="43">
        <v>2812</v>
      </c>
      <c r="B114" s="3" t="s">
        <v>198</v>
      </c>
      <c r="C114" s="5">
        <v>8823</v>
      </c>
      <c r="D114" s="13" t="s">
        <v>186</v>
      </c>
      <c r="E114" s="14" t="s">
        <v>27</v>
      </c>
      <c r="F114" s="41" t="str">
        <f t="shared" si="3"/>
        <v/>
      </c>
      <c r="G114" s="59" t="s">
        <v>27</v>
      </c>
      <c r="H114" s="6">
        <v>908524.74963068857</v>
      </c>
      <c r="I114" s="41">
        <v>0</v>
      </c>
      <c r="J114" s="41">
        <v>1</v>
      </c>
      <c r="K114" s="41">
        <v>0</v>
      </c>
      <c r="L114" s="5">
        <v>0</v>
      </c>
      <c r="M114" s="5">
        <v>8823</v>
      </c>
      <c r="N114" s="5">
        <v>0</v>
      </c>
      <c r="O114" s="7">
        <v>0</v>
      </c>
      <c r="P114" s="7">
        <v>0</v>
      </c>
      <c r="Q114" s="7">
        <v>0</v>
      </c>
      <c r="R114" s="6">
        <v>0</v>
      </c>
      <c r="S114" s="6">
        <v>908524.74963068857</v>
      </c>
      <c r="T114" s="6">
        <v>0</v>
      </c>
    </row>
    <row r="115" spans="1:20" ht="15" customHeight="1" x14ac:dyDescent="0.2">
      <c r="A115" s="43">
        <v>2813</v>
      </c>
      <c r="B115" s="3" t="s">
        <v>199</v>
      </c>
      <c r="C115" s="5">
        <v>10093</v>
      </c>
      <c r="D115" s="13" t="s">
        <v>186</v>
      </c>
      <c r="E115" s="14" t="s">
        <v>27</v>
      </c>
      <c r="F115" s="41" t="str">
        <f t="shared" si="3"/>
        <v/>
      </c>
      <c r="G115" s="59" t="s">
        <v>27</v>
      </c>
      <c r="H115" s="6">
        <v>989411.10180843459</v>
      </c>
      <c r="I115" s="41">
        <v>0</v>
      </c>
      <c r="J115" s="41">
        <v>1</v>
      </c>
      <c r="K115" s="41">
        <v>0</v>
      </c>
      <c r="L115" s="5">
        <v>0</v>
      </c>
      <c r="M115" s="5">
        <v>10093</v>
      </c>
      <c r="N115" s="5">
        <v>0</v>
      </c>
      <c r="O115" s="7">
        <v>0</v>
      </c>
      <c r="P115" s="7">
        <v>0</v>
      </c>
      <c r="Q115" s="7">
        <v>0</v>
      </c>
      <c r="R115" s="6">
        <v>0</v>
      </c>
      <c r="S115" s="6">
        <v>989411.10180843459</v>
      </c>
      <c r="T115" s="6">
        <v>0</v>
      </c>
    </row>
    <row r="116" spans="1:20" ht="15" customHeight="1" x14ac:dyDescent="0.2">
      <c r="A116" s="43">
        <v>2814</v>
      </c>
      <c r="B116" s="3" t="s">
        <v>200</v>
      </c>
      <c r="C116" s="5">
        <v>7331</v>
      </c>
      <c r="D116" s="13" t="s">
        <v>186</v>
      </c>
      <c r="E116" s="14" t="s">
        <v>27</v>
      </c>
      <c r="F116" s="41" t="str">
        <f t="shared" si="3"/>
        <v/>
      </c>
      <c r="G116" s="59" t="s">
        <v>27</v>
      </c>
      <c r="H116" s="6">
        <v>810626.12180128659</v>
      </c>
      <c r="I116" s="41">
        <v>0</v>
      </c>
      <c r="J116" s="41">
        <v>1</v>
      </c>
      <c r="K116" s="41">
        <v>0</v>
      </c>
      <c r="L116" s="5">
        <v>0</v>
      </c>
      <c r="M116" s="5">
        <v>7331</v>
      </c>
      <c r="N116" s="5">
        <v>0</v>
      </c>
      <c r="O116" s="7">
        <v>0</v>
      </c>
      <c r="P116" s="7">
        <v>0</v>
      </c>
      <c r="Q116" s="7">
        <v>0</v>
      </c>
      <c r="R116" s="6">
        <v>0</v>
      </c>
      <c r="S116" s="6">
        <v>810626.12180128659</v>
      </c>
      <c r="T116" s="6">
        <v>0</v>
      </c>
    </row>
    <row r="117" spans="1:20" ht="15" customHeight="1" x14ac:dyDescent="0.2">
      <c r="A117" s="43">
        <v>2815</v>
      </c>
      <c r="B117" s="3" t="s">
        <v>201</v>
      </c>
      <c r="C117" s="5">
        <v>10092</v>
      </c>
      <c r="D117" s="13" t="s">
        <v>202</v>
      </c>
      <c r="E117" s="14" t="s">
        <v>27</v>
      </c>
      <c r="F117" s="41" t="str">
        <f t="shared" si="3"/>
        <v/>
      </c>
      <c r="G117" s="59" t="s">
        <v>27</v>
      </c>
      <c r="H117" s="6">
        <v>989411.10180843459</v>
      </c>
      <c r="I117" s="41">
        <v>0</v>
      </c>
      <c r="J117" s="41">
        <v>1</v>
      </c>
      <c r="K117" s="41">
        <v>0</v>
      </c>
      <c r="L117" s="5">
        <v>0</v>
      </c>
      <c r="M117" s="5">
        <v>10092</v>
      </c>
      <c r="N117" s="5">
        <v>0</v>
      </c>
      <c r="O117" s="7">
        <v>0</v>
      </c>
      <c r="P117" s="7">
        <v>0</v>
      </c>
      <c r="Q117" s="7">
        <v>0</v>
      </c>
      <c r="R117" s="6">
        <v>0</v>
      </c>
      <c r="S117" s="6">
        <v>989411.10180843459</v>
      </c>
      <c r="T117" s="6">
        <v>0</v>
      </c>
    </row>
    <row r="118" spans="1:20" ht="15" customHeight="1" x14ac:dyDescent="0.2">
      <c r="A118" s="43">
        <v>2816</v>
      </c>
      <c r="B118" s="3" t="s">
        <v>203</v>
      </c>
      <c r="C118" s="5">
        <v>10092</v>
      </c>
      <c r="D118" s="13" t="s">
        <v>202</v>
      </c>
      <c r="E118" s="14" t="s">
        <v>27</v>
      </c>
      <c r="F118" s="41" t="str">
        <f t="shared" si="3"/>
        <v/>
      </c>
      <c r="G118" s="59" t="s">
        <v>27</v>
      </c>
      <c r="H118" s="6">
        <v>989411.10180843459</v>
      </c>
      <c r="I118" s="41">
        <v>0</v>
      </c>
      <c r="J118" s="41">
        <v>1</v>
      </c>
      <c r="K118" s="41">
        <v>0</v>
      </c>
      <c r="L118" s="5">
        <v>0</v>
      </c>
      <c r="M118" s="5">
        <v>10092</v>
      </c>
      <c r="N118" s="5">
        <v>0</v>
      </c>
      <c r="O118" s="7">
        <v>0</v>
      </c>
      <c r="P118" s="7">
        <v>0</v>
      </c>
      <c r="Q118" s="7">
        <v>0</v>
      </c>
      <c r="R118" s="6">
        <v>0</v>
      </c>
      <c r="S118" s="6">
        <v>989411.10180843459</v>
      </c>
      <c r="T118" s="6">
        <v>0</v>
      </c>
    </row>
    <row r="119" spans="1:20" ht="15" customHeight="1" x14ac:dyDescent="0.2">
      <c r="A119" s="43">
        <v>2817</v>
      </c>
      <c r="B119" s="3" t="s">
        <v>204</v>
      </c>
      <c r="C119" s="5">
        <v>10092</v>
      </c>
      <c r="D119" s="13" t="s">
        <v>202</v>
      </c>
      <c r="E119" s="14" t="s">
        <v>27</v>
      </c>
      <c r="F119" s="41" t="str">
        <f t="shared" si="3"/>
        <v/>
      </c>
      <c r="G119" s="59" t="s">
        <v>27</v>
      </c>
      <c r="H119" s="6">
        <v>989411.10180843459</v>
      </c>
      <c r="I119" s="41">
        <v>0</v>
      </c>
      <c r="J119" s="41">
        <v>1</v>
      </c>
      <c r="K119" s="41">
        <v>0</v>
      </c>
      <c r="L119" s="5">
        <v>0</v>
      </c>
      <c r="M119" s="5">
        <v>10092</v>
      </c>
      <c r="N119" s="5">
        <v>0</v>
      </c>
      <c r="O119" s="7">
        <v>0</v>
      </c>
      <c r="P119" s="7">
        <v>0</v>
      </c>
      <c r="Q119" s="7">
        <v>0</v>
      </c>
      <c r="R119" s="6">
        <v>0</v>
      </c>
      <c r="S119" s="6">
        <v>989411.10180843459</v>
      </c>
      <c r="T119" s="6">
        <v>0</v>
      </c>
    </row>
    <row r="120" spans="1:20" ht="15" customHeight="1" x14ac:dyDescent="0.2">
      <c r="A120" s="43">
        <v>2818</v>
      </c>
      <c r="B120" s="3" t="s">
        <v>205</v>
      </c>
      <c r="C120" s="5">
        <v>7551</v>
      </c>
      <c r="D120" s="13" t="s">
        <v>202</v>
      </c>
      <c r="E120" s="14" t="s">
        <v>27</v>
      </c>
      <c r="F120" s="41" t="str">
        <f t="shared" si="3"/>
        <v/>
      </c>
      <c r="G120" s="59" t="s">
        <v>27</v>
      </c>
      <c r="H120" s="6">
        <v>834257.70380748145</v>
      </c>
      <c r="I120" s="41">
        <v>0</v>
      </c>
      <c r="J120" s="41">
        <v>1</v>
      </c>
      <c r="K120" s="41">
        <v>0</v>
      </c>
      <c r="L120" s="5">
        <v>0</v>
      </c>
      <c r="M120" s="5">
        <v>7551</v>
      </c>
      <c r="N120" s="5">
        <v>0</v>
      </c>
      <c r="O120" s="7">
        <v>0</v>
      </c>
      <c r="P120" s="7">
        <v>0</v>
      </c>
      <c r="Q120" s="7">
        <v>0</v>
      </c>
      <c r="R120" s="6">
        <v>0</v>
      </c>
      <c r="S120" s="6">
        <v>834257.70380748145</v>
      </c>
      <c r="T120" s="6">
        <v>0</v>
      </c>
    </row>
    <row r="121" spans="1:20" ht="15" customHeight="1" x14ac:dyDescent="0.2">
      <c r="A121" s="43">
        <v>2819</v>
      </c>
      <c r="B121" s="3" t="s">
        <v>206</v>
      </c>
      <c r="C121" s="5">
        <v>10092</v>
      </c>
      <c r="D121" s="13" t="s">
        <v>202</v>
      </c>
      <c r="E121" s="14" t="s">
        <v>27</v>
      </c>
      <c r="F121" s="41" t="str">
        <f t="shared" si="3"/>
        <v/>
      </c>
      <c r="G121" s="59" t="s">
        <v>27</v>
      </c>
      <c r="H121" s="6">
        <v>989411.10180843459</v>
      </c>
      <c r="I121" s="41">
        <v>0</v>
      </c>
      <c r="J121" s="41">
        <v>1</v>
      </c>
      <c r="K121" s="41">
        <v>0</v>
      </c>
      <c r="L121" s="5">
        <v>0</v>
      </c>
      <c r="M121" s="5">
        <v>10092</v>
      </c>
      <c r="N121" s="5">
        <v>0</v>
      </c>
      <c r="O121" s="7">
        <v>0</v>
      </c>
      <c r="P121" s="7">
        <v>0</v>
      </c>
      <c r="Q121" s="7">
        <v>0</v>
      </c>
      <c r="R121" s="6">
        <v>0</v>
      </c>
      <c r="S121" s="6">
        <v>989411.10180843459</v>
      </c>
      <c r="T121" s="6">
        <v>0</v>
      </c>
    </row>
    <row r="122" spans="1:20" ht="15" customHeight="1" x14ac:dyDescent="0.2">
      <c r="A122" s="43">
        <v>2802</v>
      </c>
      <c r="B122" s="3" t="s">
        <v>207</v>
      </c>
      <c r="C122" s="5">
        <v>7552</v>
      </c>
      <c r="D122" s="13" t="s">
        <v>186</v>
      </c>
      <c r="E122" s="14" t="s">
        <v>27</v>
      </c>
      <c r="F122" s="41" t="str">
        <f t="shared" si="3"/>
        <v/>
      </c>
      <c r="G122" s="59" t="s">
        <v>27</v>
      </c>
      <c r="H122" s="6">
        <v>823839.25113652612</v>
      </c>
      <c r="I122" s="41">
        <v>0</v>
      </c>
      <c r="J122" s="41">
        <v>1</v>
      </c>
      <c r="K122" s="41">
        <v>0</v>
      </c>
      <c r="L122" s="5">
        <v>0</v>
      </c>
      <c r="M122" s="5">
        <v>7552</v>
      </c>
      <c r="N122" s="5">
        <v>0</v>
      </c>
      <c r="O122" s="7">
        <v>0</v>
      </c>
      <c r="P122" s="7">
        <v>0</v>
      </c>
      <c r="Q122" s="7">
        <v>0</v>
      </c>
      <c r="R122" s="6">
        <v>0</v>
      </c>
      <c r="S122" s="6">
        <v>823839.25113652612</v>
      </c>
      <c r="T122" s="6">
        <v>0</v>
      </c>
    </row>
    <row r="123" spans="1:20" ht="15" customHeight="1" x14ac:dyDescent="0.2">
      <c r="A123" s="43">
        <v>2821</v>
      </c>
      <c r="B123" s="3" t="s">
        <v>208</v>
      </c>
      <c r="C123" s="5">
        <v>10092</v>
      </c>
      <c r="D123" s="13" t="s">
        <v>202</v>
      </c>
      <c r="E123" s="14" t="s">
        <v>27</v>
      </c>
      <c r="F123" s="41" t="str">
        <f t="shared" si="3"/>
        <v/>
      </c>
      <c r="G123" s="59" t="s">
        <v>27</v>
      </c>
      <c r="H123" s="6">
        <v>989411.10180843459</v>
      </c>
      <c r="I123" s="41">
        <v>0</v>
      </c>
      <c r="J123" s="41">
        <v>1</v>
      </c>
      <c r="K123" s="41">
        <v>0</v>
      </c>
      <c r="L123" s="5">
        <v>0</v>
      </c>
      <c r="M123" s="5">
        <v>10092</v>
      </c>
      <c r="N123" s="5">
        <v>0</v>
      </c>
      <c r="O123" s="7">
        <v>0</v>
      </c>
      <c r="P123" s="7">
        <v>0</v>
      </c>
      <c r="Q123" s="7">
        <v>0</v>
      </c>
      <c r="R123" s="6">
        <v>0</v>
      </c>
      <c r="S123" s="6">
        <v>989411.10180843459</v>
      </c>
      <c r="T123" s="6">
        <v>0</v>
      </c>
    </row>
    <row r="124" spans="1:20" ht="15" customHeight="1" x14ac:dyDescent="0.2">
      <c r="A124" s="43">
        <v>2803</v>
      </c>
      <c r="B124" s="3" t="s">
        <v>209</v>
      </c>
      <c r="C124" s="5">
        <v>8823</v>
      </c>
      <c r="D124" s="13" t="s">
        <v>186</v>
      </c>
      <c r="E124" s="14" t="s">
        <v>27</v>
      </c>
      <c r="F124" s="41" t="str">
        <f t="shared" si="3"/>
        <v/>
      </c>
      <c r="G124" s="59" t="s">
        <v>27</v>
      </c>
      <c r="H124" s="6">
        <v>908524.74963068857</v>
      </c>
      <c r="I124" s="41">
        <v>0</v>
      </c>
      <c r="J124" s="41">
        <v>1</v>
      </c>
      <c r="K124" s="41">
        <v>0</v>
      </c>
      <c r="L124" s="5">
        <v>0</v>
      </c>
      <c r="M124" s="5">
        <v>8823</v>
      </c>
      <c r="N124" s="5">
        <v>0</v>
      </c>
      <c r="O124" s="7">
        <v>0</v>
      </c>
      <c r="P124" s="7">
        <v>0</v>
      </c>
      <c r="Q124" s="7">
        <v>0</v>
      </c>
      <c r="R124" s="6">
        <v>0</v>
      </c>
      <c r="S124" s="6">
        <v>908524.74963068857</v>
      </c>
      <c r="T124" s="6">
        <v>0</v>
      </c>
    </row>
    <row r="125" spans="1:20" ht="15" customHeight="1" x14ac:dyDescent="0.2">
      <c r="A125" s="43">
        <v>2804</v>
      </c>
      <c r="B125" s="3" t="s">
        <v>210</v>
      </c>
      <c r="C125" s="5">
        <v>8823</v>
      </c>
      <c r="D125" s="13" t="s">
        <v>186</v>
      </c>
      <c r="E125" s="14" t="s">
        <v>27</v>
      </c>
      <c r="F125" s="41" t="str">
        <f t="shared" si="3"/>
        <v/>
      </c>
      <c r="G125" s="59" t="s">
        <v>27</v>
      </c>
      <c r="H125" s="6">
        <v>908524.74963068857</v>
      </c>
      <c r="I125" s="41">
        <v>0</v>
      </c>
      <c r="J125" s="41">
        <v>1</v>
      </c>
      <c r="K125" s="41">
        <v>0</v>
      </c>
      <c r="L125" s="5">
        <v>0</v>
      </c>
      <c r="M125" s="5">
        <v>8823</v>
      </c>
      <c r="N125" s="5">
        <v>0</v>
      </c>
      <c r="O125" s="7">
        <v>0</v>
      </c>
      <c r="P125" s="7">
        <v>0</v>
      </c>
      <c r="Q125" s="7">
        <v>0</v>
      </c>
      <c r="R125" s="6">
        <v>0</v>
      </c>
      <c r="S125" s="6">
        <v>908524.74963068857</v>
      </c>
      <c r="T125" s="6">
        <v>0</v>
      </c>
    </row>
    <row r="126" spans="1:20" ht="15" customHeight="1" x14ac:dyDescent="0.2">
      <c r="A126" s="43">
        <v>2805</v>
      </c>
      <c r="B126" s="3" t="s">
        <v>211</v>
      </c>
      <c r="C126" s="5">
        <v>7552</v>
      </c>
      <c r="D126" s="13" t="s">
        <v>186</v>
      </c>
      <c r="E126" s="14" t="s">
        <v>27</v>
      </c>
      <c r="F126" s="41" t="str">
        <f t="shared" si="3"/>
        <v/>
      </c>
      <c r="G126" s="59" t="s">
        <v>27</v>
      </c>
      <c r="H126" s="6">
        <v>823839.25113652612</v>
      </c>
      <c r="I126" s="41">
        <v>0</v>
      </c>
      <c r="J126" s="41">
        <v>1</v>
      </c>
      <c r="K126" s="41">
        <v>0</v>
      </c>
      <c r="L126" s="5">
        <v>0</v>
      </c>
      <c r="M126" s="5">
        <v>7552</v>
      </c>
      <c r="N126" s="5">
        <v>0</v>
      </c>
      <c r="O126" s="7">
        <v>0</v>
      </c>
      <c r="P126" s="7">
        <v>0</v>
      </c>
      <c r="Q126" s="7">
        <v>0</v>
      </c>
      <c r="R126" s="6">
        <v>0</v>
      </c>
      <c r="S126" s="6">
        <v>823839.25113652612</v>
      </c>
      <c r="T126" s="6">
        <v>0</v>
      </c>
    </row>
    <row r="127" spans="1:20" ht="15" customHeight="1" x14ac:dyDescent="0.2">
      <c r="A127" s="43">
        <v>2806</v>
      </c>
      <c r="B127" s="3" t="s">
        <v>212</v>
      </c>
      <c r="C127" s="5">
        <v>7552</v>
      </c>
      <c r="D127" s="13" t="s">
        <v>186</v>
      </c>
      <c r="E127" s="14" t="s">
        <v>27</v>
      </c>
      <c r="F127" s="41" t="str">
        <f t="shared" si="3"/>
        <v/>
      </c>
      <c r="G127" s="59" t="s">
        <v>27</v>
      </c>
      <c r="H127" s="6">
        <v>823839.25113652612</v>
      </c>
      <c r="I127" s="41">
        <v>0</v>
      </c>
      <c r="J127" s="41">
        <v>1</v>
      </c>
      <c r="K127" s="41">
        <v>0</v>
      </c>
      <c r="L127" s="5">
        <v>0</v>
      </c>
      <c r="M127" s="5">
        <v>7552</v>
      </c>
      <c r="N127" s="5">
        <v>0</v>
      </c>
      <c r="O127" s="7">
        <v>0</v>
      </c>
      <c r="P127" s="7">
        <v>0</v>
      </c>
      <c r="Q127" s="7">
        <v>0</v>
      </c>
      <c r="R127" s="6">
        <v>0</v>
      </c>
      <c r="S127" s="6">
        <v>823839.25113652612</v>
      </c>
      <c r="T127" s="6">
        <v>0</v>
      </c>
    </row>
    <row r="128" spans="1:20" ht="15" customHeight="1" x14ac:dyDescent="0.2">
      <c r="A128" s="43">
        <v>2807</v>
      </c>
      <c r="B128" s="3" t="s">
        <v>213</v>
      </c>
      <c r="C128" s="5">
        <v>7552</v>
      </c>
      <c r="D128" s="13" t="s">
        <v>186</v>
      </c>
      <c r="E128" s="14" t="s">
        <v>27</v>
      </c>
      <c r="F128" s="41" t="str">
        <f t="shared" si="3"/>
        <v/>
      </c>
      <c r="G128" s="59" t="s">
        <v>27</v>
      </c>
      <c r="H128" s="6">
        <v>823839.25113652612</v>
      </c>
      <c r="I128" s="41">
        <v>0</v>
      </c>
      <c r="J128" s="41">
        <v>1</v>
      </c>
      <c r="K128" s="41">
        <v>0</v>
      </c>
      <c r="L128" s="5">
        <v>0</v>
      </c>
      <c r="M128" s="5">
        <v>7552</v>
      </c>
      <c r="N128" s="5">
        <v>0</v>
      </c>
      <c r="O128" s="7">
        <v>0</v>
      </c>
      <c r="P128" s="7">
        <v>0</v>
      </c>
      <c r="Q128" s="7">
        <v>0</v>
      </c>
      <c r="R128" s="6">
        <v>0</v>
      </c>
      <c r="S128" s="6">
        <v>823839.25113652612</v>
      </c>
      <c r="T128" s="6">
        <v>0</v>
      </c>
    </row>
    <row r="129" spans="1:20" ht="15" customHeight="1" x14ac:dyDescent="0.2">
      <c r="A129" s="43">
        <v>2808</v>
      </c>
      <c r="B129" s="3" t="s">
        <v>214</v>
      </c>
      <c r="C129" s="5">
        <v>7552</v>
      </c>
      <c r="D129" s="13" t="s">
        <v>186</v>
      </c>
      <c r="E129" s="14" t="s">
        <v>27</v>
      </c>
      <c r="F129" s="41" t="str">
        <f t="shared" si="3"/>
        <v/>
      </c>
      <c r="G129" s="59" t="s">
        <v>27</v>
      </c>
      <c r="H129" s="6">
        <v>834257.70380748145</v>
      </c>
      <c r="I129" s="41">
        <v>0</v>
      </c>
      <c r="J129" s="41">
        <v>1</v>
      </c>
      <c r="K129" s="41">
        <v>0</v>
      </c>
      <c r="L129" s="5">
        <v>0</v>
      </c>
      <c r="M129" s="5">
        <v>7552</v>
      </c>
      <c r="N129" s="5">
        <v>0</v>
      </c>
      <c r="O129" s="7">
        <v>0</v>
      </c>
      <c r="P129" s="7">
        <v>0</v>
      </c>
      <c r="Q129" s="7">
        <v>0</v>
      </c>
      <c r="R129" s="6">
        <v>0</v>
      </c>
      <c r="S129" s="6">
        <v>834257.70380748145</v>
      </c>
      <c r="T129" s="6">
        <v>0</v>
      </c>
    </row>
    <row r="130" spans="1:20" ht="15" customHeight="1" x14ac:dyDescent="0.2">
      <c r="A130" s="43">
        <v>2809</v>
      </c>
      <c r="B130" s="3" t="s">
        <v>215</v>
      </c>
      <c r="C130" s="5">
        <v>10093</v>
      </c>
      <c r="D130" s="13" t="s">
        <v>186</v>
      </c>
      <c r="E130" s="14" t="s">
        <v>27</v>
      </c>
      <c r="F130" s="41" t="str">
        <f t="shared" ref="F130:F141" si="4">IF(H130=0,"No CRV",IF(G130="No FCA","",G130/H130))</f>
        <v/>
      </c>
      <c r="G130" s="59" t="s">
        <v>27</v>
      </c>
      <c r="H130" s="6">
        <v>931576.58488205867</v>
      </c>
      <c r="I130" s="41">
        <v>0</v>
      </c>
      <c r="J130" s="41">
        <v>1</v>
      </c>
      <c r="K130" s="41">
        <v>0</v>
      </c>
      <c r="L130" s="5">
        <v>0</v>
      </c>
      <c r="M130" s="5">
        <v>10093</v>
      </c>
      <c r="N130" s="5">
        <v>0</v>
      </c>
      <c r="O130" s="7">
        <v>0</v>
      </c>
      <c r="P130" s="7">
        <v>0</v>
      </c>
      <c r="Q130" s="7">
        <v>0</v>
      </c>
      <c r="R130" s="6">
        <v>0</v>
      </c>
      <c r="S130" s="6">
        <v>931576.58488205867</v>
      </c>
      <c r="T130" s="6">
        <v>0</v>
      </c>
    </row>
    <row r="131" spans="1:20" ht="15" customHeight="1" x14ac:dyDescent="0.2">
      <c r="A131" s="43">
        <v>7541</v>
      </c>
      <c r="B131" s="3" t="s">
        <v>216</v>
      </c>
      <c r="C131" s="5">
        <v>700</v>
      </c>
      <c r="D131" s="13" t="s">
        <v>118</v>
      </c>
      <c r="E131" s="14">
        <v>44830</v>
      </c>
      <c r="F131" s="41">
        <f t="shared" si="4"/>
        <v>4.3796764595731268E-3</v>
      </c>
      <c r="G131" s="6">
        <v>6421.02</v>
      </c>
      <c r="H131" s="6">
        <v>1466094.5983726471</v>
      </c>
      <c r="I131" s="41">
        <v>1</v>
      </c>
      <c r="J131" s="41">
        <v>0</v>
      </c>
      <c r="K131" s="41">
        <v>0</v>
      </c>
      <c r="L131" s="5">
        <v>700</v>
      </c>
      <c r="M131" s="5">
        <v>0</v>
      </c>
      <c r="N131" s="5">
        <v>0</v>
      </c>
      <c r="O131" s="7">
        <v>6421.02</v>
      </c>
      <c r="P131" s="7">
        <v>0</v>
      </c>
      <c r="Q131" s="7">
        <v>0</v>
      </c>
      <c r="R131" s="6">
        <v>1466094.5983726471</v>
      </c>
      <c r="S131" s="6">
        <v>0</v>
      </c>
      <c r="T131" s="6">
        <v>0</v>
      </c>
    </row>
    <row r="132" spans="1:20" ht="15" customHeight="1" x14ac:dyDescent="0.2">
      <c r="A132" s="43">
        <v>7500</v>
      </c>
      <c r="B132" s="3" t="s">
        <v>217</v>
      </c>
      <c r="C132" s="5">
        <v>500</v>
      </c>
      <c r="D132" s="13" t="s">
        <v>186</v>
      </c>
      <c r="E132" s="14">
        <v>45373</v>
      </c>
      <c r="F132" s="41">
        <f t="shared" si="4"/>
        <v>0</v>
      </c>
      <c r="G132" s="6">
        <v>0</v>
      </c>
      <c r="H132" s="6">
        <v>3940447.3771217535</v>
      </c>
      <c r="I132" s="41">
        <v>1</v>
      </c>
      <c r="J132" s="41">
        <v>0</v>
      </c>
      <c r="K132" s="41">
        <v>0</v>
      </c>
      <c r="L132" s="5">
        <v>500</v>
      </c>
      <c r="M132" s="5">
        <v>0</v>
      </c>
      <c r="N132" s="5">
        <v>0</v>
      </c>
      <c r="O132" s="7">
        <v>0</v>
      </c>
      <c r="P132" s="7">
        <v>0</v>
      </c>
      <c r="Q132" s="7">
        <v>0</v>
      </c>
      <c r="R132" s="6">
        <v>3940447.3771217535</v>
      </c>
      <c r="S132" s="6">
        <v>0</v>
      </c>
      <c r="T132" s="6">
        <v>0</v>
      </c>
    </row>
    <row r="133" spans="1:20" ht="15" customHeight="1" x14ac:dyDescent="0.2">
      <c r="A133" s="43">
        <v>1102</v>
      </c>
      <c r="B133" s="3" t="s">
        <v>218</v>
      </c>
      <c r="C133" s="5">
        <v>18341</v>
      </c>
      <c r="D133" s="13" t="s">
        <v>219</v>
      </c>
      <c r="E133" s="14">
        <v>45541</v>
      </c>
      <c r="F133" s="41">
        <f t="shared" si="4"/>
        <v>0</v>
      </c>
      <c r="G133" s="6">
        <v>0</v>
      </c>
      <c r="H133" s="6">
        <v>5940352.8253609715</v>
      </c>
      <c r="I133" s="41">
        <v>0.92219148746319302</v>
      </c>
      <c r="J133" s="41">
        <v>0</v>
      </c>
      <c r="K133" s="41">
        <v>7.78085125368074E-2</v>
      </c>
      <c r="L133" s="5">
        <v>16913.914071562423</v>
      </c>
      <c r="M133" s="5">
        <v>0</v>
      </c>
      <c r="N133" s="5">
        <v>1427.0859284375845</v>
      </c>
      <c r="O133" s="7">
        <v>0</v>
      </c>
      <c r="P133" s="7">
        <v>0</v>
      </c>
      <c r="Q133" s="7">
        <v>0</v>
      </c>
      <c r="R133" s="6">
        <v>5478142.8080758154</v>
      </c>
      <c r="S133" s="6">
        <v>0</v>
      </c>
      <c r="T133" s="6">
        <v>462210.01728515839</v>
      </c>
    </row>
    <row r="134" spans="1:20" ht="15" customHeight="1" x14ac:dyDescent="0.2">
      <c r="A134" s="43">
        <v>2306</v>
      </c>
      <c r="B134" s="3" t="s">
        <v>220</v>
      </c>
      <c r="C134" s="5">
        <v>30777</v>
      </c>
      <c r="D134" s="13" t="s">
        <v>221</v>
      </c>
      <c r="E134" s="14">
        <v>45916</v>
      </c>
      <c r="F134" s="41">
        <f t="shared" si="4"/>
        <v>0.10433155440812357</v>
      </c>
      <c r="G134" s="6">
        <v>592339.11</v>
      </c>
      <c r="H134" s="6">
        <v>5677468.4644579459</v>
      </c>
      <c r="I134" s="41">
        <v>0</v>
      </c>
      <c r="J134" s="41">
        <v>1</v>
      </c>
      <c r="K134" s="41">
        <v>0</v>
      </c>
      <c r="L134" s="5">
        <v>0</v>
      </c>
      <c r="M134" s="5">
        <v>30777</v>
      </c>
      <c r="N134" s="5">
        <v>0</v>
      </c>
      <c r="O134" s="7">
        <v>0</v>
      </c>
      <c r="P134" s="7">
        <v>592339.11</v>
      </c>
      <c r="Q134" s="7">
        <v>0</v>
      </c>
      <c r="R134" s="6">
        <v>0</v>
      </c>
      <c r="S134" s="6">
        <v>5677468.4644579459</v>
      </c>
      <c r="T134" s="6">
        <v>0</v>
      </c>
    </row>
    <row r="135" spans="1:20" ht="15" customHeight="1" x14ac:dyDescent="0.2">
      <c r="A135" s="43">
        <v>2053</v>
      </c>
      <c r="B135" s="3" t="s">
        <v>222</v>
      </c>
      <c r="C135" s="5">
        <v>729.67</v>
      </c>
      <c r="D135" s="13" t="s">
        <v>223</v>
      </c>
      <c r="E135" s="14">
        <v>45811</v>
      </c>
      <c r="F135" s="41">
        <f t="shared" si="4"/>
        <v>0.62960259941220864</v>
      </c>
      <c r="G135" s="6">
        <v>165876.35</v>
      </c>
      <c r="H135" s="6">
        <v>263461.9840433643</v>
      </c>
      <c r="I135" s="41">
        <v>1</v>
      </c>
      <c r="J135" s="41">
        <v>0</v>
      </c>
      <c r="K135" s="41">
        <v>0</v>
      </c>
      <c r="L135" s="5">
        <v>729.67</v>
      </c>
      <c r="M135" s="5">
        <v>0</v>
      </c>
      <c r="N135" s="5">
        <v>0</v>
      </c>
      <c r="O135" s="7">
        <v>165876.35</v>
      </c>
      <c r="P135" s="7">
        <v>0</v>
      </c>
      <c r="Q135" s="7">
        <v>0</v>
      </c>
      <c r="R135" s="6">
        <v>263461.9840433643</v>
      </c>
      <c r="S135" s="6">
        <v>0</v>
      </c>
      <c r="T135" s="6">
        <v>0</v>
      </c>
    </row>
    <row r="136" spans="1:20" ht="15" customHeight="1" x14ac:dyDescent="0.2">
      <c r="A136" s="43">
        <v>446</v>
      </c>
      <c r="B136" s="3" t="s">
        <v>224</v>
      </c>
      <c r="C136" s="5">
        <v>190255</v>
      </c>
      <c r="D136" s="13" t="s">
        <v>37</v>
      </c>
      <c r="E136" s="14" t="s">
        <v>27</v>
      </c>
      <c r="F136" s="41" t="str">
        <f t="shared" si="4"/>
        <v/>
      </c>
      <c r="G136" s="39" t="s">
        <v>27</v>
      </c>
      <c r="H136" s="6">
        <v>23057901.811403766</v>
      </c>
      <c r="I136" s="41">
        <v>0</v>
      </c>
      <c r="J136" s="41">
        <v>1</v>
      </c>
      <c r="K136" s="41">
        <v>0</v>
      </c>
      <c r="L136" s="5">
        <v>0</v>
      </c>
      <c r="M136" s="5">
        <v>190255</v>
      </c>
      <c r="N136" s="5">
        <v>0</v>
      </c>
      <c r="O136" s="7" t="s">
        <v>30</v>
      </c>
      <c r="P136" s="7" t="s">
        <v>30</v>
      </c>
      <c r="Q136" s="7" t="s">
        <v>30</v>
      </c>
      <c r="R136" s="6">
        <v>0</v>
      </c>
      <c r="S136" s="6">
        <v>23057901.811403766</v>
      </c>
      <c r="T136" s="6">
        <v>0</v>
      </c>
    </row>
    <row r="137" spans="1:20" ht="15" customHeight="1" x14ac:dyDescent="0.2">
      <c r="A137" s="43">
        <v>2219</v>
      </c>
      <c r="B137" s="3" t="s">
        <v>225</v>
      </c>
      <c r="C137" s="5">
        <v>34935.99</v>
      </c>
      <c r="D137" s="13" t="s">
        <v>123</v>
      </c>
      <c r="E137" s="14">
        <v>45782</v>
      </c>
      <c r="F137" s="41">
        <f t="shared" si="4"/>
        <v>4.2084682674325196E-3</v>
      </c>
      <c r="G137" s="6">
        <v>21403.4</v>
      </c>
      <c r="H137" s="6">
        <v>5085793.3670621868</v>
      </c>
      <c r="I137" s="41">
        <v>0</v>
      </c>
      <c r="J137" s="41">
        <v>1</v>
      </c>
      <c r="K137" s="41">
        <v>0</v>
      </c>
      <c r="L137" s="5">
        <v>0</v>
      </c>
      <c r="M137" s="5">
        <v>34935.99</v>
      </c>
      <c r="N137" s="5">
        <v>0</v>
      </c>
      <c r="O137" s="7">
        <v>0</v>
      </c>
      <c r="P137" s="7">
        <v>21403.4</v>
      </c>
      <c r="Q137" s="7">
        <v>0</v>
      </c>
      <c r="R137" s="6">
        <v>0</v>
      </c>
      <c r="S137" s="6">
        <v>5085793.3670621868</v>
      </c>
      <c r="T137" s="6">
        <v>0</v>
      </c>
    </row>
    <row r="138" spans="1:20" ht="15" customHeight="1" x14ac:dyDescent="0.2">
      <c r="A138" s="43">
        <v>551</v>
      </c>
      <c r="B138" s="3" t="s">
        <v>226</v>
      </c>
      <c r="C138" s="5">
        <v>84516</v>
      </c>
      <c r="D138" s="13" t="s">
        <v>68</v>
      </c>
      <c r="E138" s="14">
        <v>45568</v>
      </c>
      <c r="F138" s="41">
        <f t="shared" si="4"/>
        <v>0</v>
      </c>
      <c r="G138" s="6">
        <v>0</v>
      </c>
      <c r="H138" s="6">
        <v>32760452.499659471</v>
      </c>
      <c r="I138" s="41">
        <v>1</v>
      </c>
      <c r="J138" s="41">
        <v>0</v>
      </c>
      <c r="K138" s="41">
        <v>0</v>
      </c>
      <c r="L138" s="5">
        <v>84516</v>
      </c>
      <c r="M138" s="5">
        <v>0</v>
      </c>
      <c r="N138" s="5">
        <v>0</v>
      </c>
      <c r="O138" s="7">
        <v>0</v>
      </c>
      <c r="P138" s="7">
        <v>0</v>
      </c>
      <c r="Q138" s="7">
        <v>0</v>
      </c>
      <c r="R138" s="6">
        <v>32760452.499659471</v>
      </c>
      <c r="S138" s="6">
        <v>0</v>
      </c>
      <c r="T138" s="6">
        <v>0</v>
      </c>
    </row>
    <row r="139" spans="1:20" ht="15" customHeight="1" x14ac:dyDescent="0.2">
      <c r="A139" s="43">
        <v>552</v>
      </c>
      <c r="B139" s="3" t="s">
        <v>227</v>
      </c>
      <c r="C139" s="5">
        <v>47287</v>
      </c>
      <c r="D139" s="13" t="s">
        <v>68</v>
      </c>
      <c r="E139" s="14">
        <v>45568</v>
      </c>
      <c r="F139" s="41">
        <f t="shared" si="4"/>
        <v>1.2356110372371391E-2</v>
      </c>
      <c r="G139" s="6">
        <v>267542.5</v>
      </c>
      <c r="H139" s="6">
        <v>21652647.30867349</v>
      </c>
      <c r="I139" s="41">
        <v>1</v>
      </c>
      <c r="J139" s="41">
        <v>0</v>
      </c>
      <c r="K139" s="41">
        <v>0</v>
      </c>
      <c r="L139" s="5">
        <v>47287</v>
      </c>
      <c r="M139" s="5">
        <v>0</v>
      </c>
      <c r="N139" s="5">
        <v>0</v>
      </c>
      <c r="O139" s="7">
        <v>267542.5</v>
      </c>
      <c r="P139" s="7">
        <v>0</v>
      </c>
      <c r="Q139" s="7">
        <v>0</v>
      </c>
      <c r="R139" s="6">
        <v>21652647.30867349</v>
      </c>
      <c r="S139" s="6">
        <v>0</v>
      </c>
      <c r="T139" s="6">
        <v>0</v>
      </c>
    </row>
    <row r="140" spans="1:20" ht="15" customHeight="1" x14ac:dyDescent="0.2">
      <c r="A140" s="43">
        <v>554</v>
      </c>
      <c r="B140" s="3" t="s">
        <v>228</v>
      </c>
      <c r="C140" s="5">
        <v>40097</v>
      </c>
      <c r="D140" s="13" t="s">
        <v>68</v>
      </c>
      <c r="E140" s="14">
        <v>45568</v>
      </c>
      <c r="F140" s="41">
        <f t="shared" si="4"/>
        <v>5.3379280032695244E-2</v>
      </c>
      <c r="G140" s="6">
        <v>802627.5</v>
      </c>
      <c r="H140" s="6">
        <v>15036311.833137954</v>
      </c>
      <c r="I140" s="41">
        <v>1</v>
      </c>
      <c r="J140" s="41">
        <v>0</v>
      </c>
      <c r="K140" s="41">
        <v>0</v>
      </c>
      <c r="L140" s="5">
        <v>40097</v>
      </c>
      <c r="M140" s="5">
        <v>0</v>
      </c>
      <c r="N140" s="5">
        <v>0</v>
      </c>
      <c r="O140" s="7">
        <v>802627.5</v>
      </c>
      <c r="P140" s="7">
        <v>0</v>
      </c>
      <c r="Q140" s="7">
        <v>0</v>
      </c>
      <c r="R140" s="6">
        <v>15036311.833137954</v>
      </c>
      <c r="S140" s="6">
        <v>0</v>
      </c>
      <c r="T140" s="6">
        <v>0</v>
      </c>
    </row>
    <row r="141" spans="1:20" ht="15" customHeight="1" x14ac:dyDescent="0.2">
      <c r="A141" s="43">
        <v>555</v>
      </c>
      <c r="B141" s="3" t="s">
        <v>229</v>
      </c>
      <c r="C141" s="5">
        <v>168739</v>
      </c>
      <c r="D141" s="13" t="s">
        <v>107</v>
      </c>
      <c r="E141" s="14" t="s">
        <v>27</v>
      </c>
      <c r="F141" s="41" t="str">
        <f t="shared" si="4"/>
        <v/>
      </c>
      <c r="G141" s="39" t="s">
        <v>27</v>
      </c>
      <c r="H141" s="6">
        <v>24523318.445449952</v>
      </c>
      <c r="I141" s="41">
        <v>0</v>
      </c>
      <c r="J141" s="41">
        <v>1</v>
      </c>
      <c r="K141" s="41">
        <v>0</v>
      </c>
      <c r="L141" s="5">
        <v>0</v>
      </c>
      <c r="M141" s="5">
        <v>168739</v>
      </c>
      <c r="N141" s="5">
        <v>0</v>
      </c>
      <c r="O141" s="7" t="s">
        <v>30</v>
      </c>
      <c r="P141" s="7" t="s">
        <v>30</v>
      </c>
      <c r="Q141" s="7" t="s">
        <v>30</v>
      </c>
      <c r="R141" s="6">
        <v>0</v>
      </c>
      <c r="S141" s="6">
        <v>24523318.445449952</v>
      </c>
      <c r="T141" s="6">
        <v>0</v>
      </c>
    </row>
    <row r="142" spans="1:20" ht="15" customHeight="1" x14ac:dyDescent="0.2">
      <c r="A142" s="43">
        <v>5505</v>
      </c>
      <c r="B142" s="3" t="s">
        <v>230</v>
      </c>
      <c r="C142" s="5">
        <v>455.54</v>
      </c>
      <c r="D142" s="13" t="s">
        <v>93</v>
      </c>
      <c r="E142" s="14" t="s">
        <v>27</v>
      </c>
      <c r="F142" s="44"/>
      <c r="G142" s="39" t="s">
        <v>27</v>
      </c>
      <c r="H142" s="6">
        <v>20810</v>
      </c>
      <c r="I142" s="41">
        <v>0</v>
      </c>
      <c r="J142" s="41">
        <v>1</v>
      </c>
      <c r="K142" s="41">
        <v>0</v>
      </c>
      <c r="L142" s="5">
        <v>0</v>
      </c>
      <c r="M142" s="5">
        <v>455.54</v>
      </c>
      <c r="N142" s="5">
        <v>0</v>
      </c>
      <c r="O142" s="7" t="s">
        <v>30</v>
      </c>
      <c r="P142" s="7" t="s">
        <v>30</v>
      </c>
      <c r="Q142" s="7" t="s">
        <v>30</v>
      </c>
      <c r="R142" s="6">
        <v>0</v>
      </c>
      <c r="S142" s="6">
        <v>20810</v>
      </c>
      <c r="T142" s="6">
        <v>0</v>
      </c>
    </row>
    <row r="143" spans="1:20" ht="15" customHeight="1" x14ac:dyDescent="0.2">
      <c r="A143" s="43">
        <v>2070</v>
      </c>
      <c r="B143" s="3" t="s">
        <v>231</v>
      </c>
      <c r="C143" s="5">
        <v>8469</v>
      </c>
      <c r="D143" s="13" t="s">
        <v>232</v>
      </c>
      <c r="E143" s="14">
        <v>45686</v>
      </c>
      <c r="F143" s="41">
        <f t="shared" ref="F143:F206" si="5">IF(H143=0,"No CRV",IF(G143="No FCA","",G143/H143))</f>
        <v>0.76332015956765686</v>
      </c>
      <c r="G143" s="6">
        <v>818680.05</v>
      </c>
      <c r="H143" s="6">
        <v>1072525.1255825588</v>
      </c>
      <c r="I143" s="41">
        <v>0</v>
      </c>
      <c r="J143" s="41">
        <v>1</v>
      </c>
      <c r="K143" s="41">
        <v>0</v>
      </c>
      <c r="L143" s="5">
        <v>0</v>
      </c>
      <c r="M143" s="5">
        <v>8469</v>
      </c>
      <c r="N143" s="5">
        <v>0</v>
      </c>
      <c r="O143" s="7">
        <v>0</v>
      </c>
      <c r="P143" s="7">
        <v>818680.05</v>
      </c>
      <c r="Q143" s="7">
        <v>0</v>
      </c>
      <c r="R143" s="6">
        <v>0</v>
      </c>
      <c r="S143" s="6">
        <v>1072525.1255825588</v>
      </c>
      <c r="T143" s="6">
        <v>0</v>
      </c>
    </row>
    <row r="144" spans="1:20" ht="15" customHeight="1" x14ac:dyDescent="0.2">
      <c r="A144" s="43">
        <v>1196</v>
      </c>
      <c r="B144" s="3" t="s">
        <v>233</v>
      </c>
      <c r="C144" s="5">
        <v>1806</v>
      </c>
      <c r="D144" s="13" t="s">
        <v>234</v>
      </c>
      <c r="E144" s="14">
        <v>46078</v>
      </c>
      <c r="F144" s="41">
        <f t="shared" si="5"/>
        <v>2.9479159794473736E-3</v>
      </c>
      <c r="G144" s="6">
        <v>10701.7</v>
      </c>
      <c r="H144" s="6">
        <v>3630259.5035310937</v>
      </c>
      <c r="I144" s="41">
        <v>1</v>
      </c>
      <c r="J144" s="41">
        <v>0</v>
      </c>
      <c r="K144" s="41">
        <v>0</v>
      </c>
      <c r="L144" s="5">
        <v>1806</v>
      </c>
      <c r="M144" s="5">
        <v>0</v>
      </c>
      <c r="N144" s="5">
        <v>0</v>
      </c>
      <c r="O144" s="7">
        <v>10701.7</v>
      </c>
      <c r="P144" s="7">
        <v>0</v>
      </c>
      <c r="Q144" s="7">
        <v>0</v>
      </c>
      <c r="R144" s="6">
        <v>3630259.5035310937</v>
      </c>
      <c r="S144" s="6">
        <v>0</v>
      </c>
      <c r="T144" s="6">
        <v>0</v>
      </c>
    </row>
    <row r="145" spans="1:20" ht="15" customHeight="1" x14ac:dyDescent="0.2">
      <c r="A145" s="43">
        <v>1173</v>
      </c>
      <c r="B145" s="3" t="s">
        <v>235</v>
      </c>
      <c r="C145" s="5">
        <v>58533</v>
      </c>
      <c r="D145" s="13" t="s">
        <v>236</v>
      </c>
      <c r="E145" s="14">
        <v>45316</v>
      </c>
      <c r="F145" s="41">
        <f t="shared" si="5"/>
        <v>0.4538325679082405</v>
      </c>
      <c r="G145" s="6">
        <v>9268139.75</v>
      </c>
      <c r="H145" s="6">
        <v>20421936.205939956</v>
      </c>
      <c r="I145" s="41">
        <v>0.42856508683729999</v>
      </c>
      <c r="J145" s="41">
        <v>0</v>
      </c>
      <c r="K145" s="41">
        <v>0.57143491316270001</v>
      </c>
      <c r="L145" s="5">
        <v>25085.200227847679</v>
      </c>
      <c r="M145" s="5">
        <v>0</v>
      </c>
      <c r="N145" s="5">
        <v>33447.799772152321</v>
      </c>
      <c r="O145" s="7">
        <v>3972001.1167789819</v>
      </c>
      <c r="P145" s="7">
        <v>0</v>
      </c>
      <c r="Q145" s="7">
        <v>5296138.6332210181</v>
      </c>
      <c r="R145" s="6">
        <v>8752128.8634844571</v>
      </c>
      <c r="S145" s="6">
        <v>0</v>
      </c>
      <c r="T145" s="6">
        <v>11669807.342455499</v>
      </c>
    </row>
    <row r="146" spans="1:20" ht="15" customHeight="1" x14ac:dyDescent="0.2">
      <c r="A146" s="43">
        <v>89</v>
      </c>
      <c r="B146" s="3" t="s">
        <v>237</v>
      </c>
      <c r="C146" s="5">
        <v>3143.42</v>
      </c>
      <c r="D146" s="13" t="s">
        <v>238</v>
      </c>
      <c r="E146" s="14">
        <v>45637</v>
      </c>
      <c r="F146" s="41">
        <f t="shared" si="5"/>
        <v>4.7674497865589659E-2</v>
      </c>
      <c r="G146" s="6">
        <v>38526.119999999995</v>
      </c>
      <c r="H146" s="6">
        <v>808107.51502025255</v>
      </c>
      <c r="I146" s="41">
        <v>1</v>
      </c>
      <c r="J146" s="41">
        <v>0</v>
      </c>
      <c r="K146" s="41">
        <v>0</v>
      </c>
      <c r="L146" s="5">
        <v>3143.42</v>
      </c>
      <c r="M146" s="5">
        <v>0</v>
      </c>
      <c r="N146" s="5">
        <v>0</v>
      </c>
      <c r="O146" s="7">
        <v>38526.119999999995</v>
      </c>
      <c r="P146" s="7">
        <v>0</v>
      </c>
      <c r="Q146" s="7">
        <v>0</v>
      </c>
      <c r="R146" s="6">
        <v>808107.51502025255</v>
      </c>
      <c r="S146" s="6">
        <v>0</v>
      </c>
      <c r="T146" s="6">
        <v>0</v>
      </c>
    </row>
    <row r="147" spans="1:20" ht="15" customHeight="1" x14ac:dyDescent="0.2">
      <c r="A147" s="43">
        <v>90</v>
      </c>
      <c r="B147" s="3" t="s">
        <v>239</v>
      </c>
      <c r="C147" s="5">
        <v>2688</v>
      </c>
      <c r="D147" s="13" t="s">
        <v>240</v>
      </c>
      <c r="E147" s="14">
        <v>45846</v>
      </c>
      <c r="F147" s="41">
        <f t="shared" si="5"/>
        <v>0</v>
      </c>
      <c r="G147" s="6">
        <v>0</v>
      </c>
      <c r="H147" s="6">
        <v>988022.25793423865</v>
      </c>
      <c r="I147" s="41">
        <v>0.41403699673558197</v>
      </c>
      <c r="J147" s="41">
        <v>0.58596300326441797</v>
      </c>
      <c r="K147" s="41">
        <v>0</v>
      </c>
      <c r="L147" s="5">
        <v>1112.9314472252443</v>
      </c>
      <c r="M147" s="5">
        <v>1575.0685527747555</v>
      </c>
      <c r="N147" s="5">
        <v>0</v>
      </c>
      <c r="O147" s="7">
        <v>0</v>
      </c>
      <c r="P147" s="7">
        <v>0</v>
      </c>
      <c r="Q147" s="7">
        <v>0</v>
      </c>
      <c r="R147" s="6">
        <v>409077.76838300069</v>
      </c>
      <c r="S147" s="6">
        <v>578944.4895512379</v>
      </c>
      <c r="T147" s="6">
        <v>0</v>
      </c>
    </row>
    <row r="148" spans="1:20" ht="15" customHeight="1" x14ac:dyDescent="0.2">
      <c r="A148" s="43">
        <v>91</v>
      </c>
      <c r="B148" s="3" t="s">
        <v>241</v>
      </c>
      <c r="C148" s="5">
        <v>974</v>
      </c>
      <c r="D148" s="13" t="s">
        <v>242</v>
      </c>
      <c r="E148" s="14">
        <v>45300</v>
      </c>
      <c r="F148" s="41">
        <f t="shared" si="5"/>
        <v>0.47159971626370351</v>
      </c>
      <c r="G148" s="6">
        <v>149823.79999999999</v>
      </c>
      <c r="H148" s="6">
        <v>317692.72718608531</v>
      </c>
      <c r="I148" s="41">
        <v>0</v>
      </c>
      <c r="J148" s="41">
        <v>1</v>
      </c>
      <c r="K148" s="41">
        <v>0</v>
      </c>
      <c r="L148" s="5">
        <v>0</v>
      </c>
      <c r="M148" s="5">
        <v>974</v>
      </c>
      <c r="N148" s="5">
        <v>0</v>
      </c>
      <c r="O148" s="7">
        <v>0</v>
      </c>
      <c r="P148" s="7">
        <v>149823.79999999999</v>
      </c>
      <c r="Q148" s="7">
        <v>0</v>
      </c>
      <c r="R148" s="6">
        <v>0</v>
      </c>
      <c r="S148" s="6">
        <v>317692.72718608531</v>
      </c>
      <c r="T148" s="6">
        <v>0</v>
      </c>
    </row>
    <row r="149" spans="1:20" ht="15" customHeight="1" x14ac:dyDescent="0.2">
      <c r="A149" s="43">
        <v>92</v>
      </c>
      <c r="B149" s="3" t="s">
        <v>243</v>
      </c>
      <c r="C149" s="5">
        <v>2766</v>
      </c>
      <c r="D149" s="13" t="s">
        <v>244</v>
      </c>
      <c r="E149" s="14">
        <v>45320</v>
      </c>
      <c r="F149" s="41">
        <f t="shared" si="5"/>
        <v>0.17658323895465211</v>
      </c>
      <c r="G149" s="6">
        <v>191560.43</v>
      </c>
      <c r="H149" s="6">
        <v>1084816.6062306408</v>
      </c>
      <c r="I149" s="41">
        <v>0</v>
      </c>
      <c r="J149" s="41">
        <v>1</v>
      </c>
      <c r="K149" s="41">
        <v>0</v>
      </c>
      <c r="L149" s="5">
        <v>0</v>
      </c>
      <c r="M149" s="5">
        <v>2766</v>
      </c>
      <c r="N149" s="5">
        <v>0</v>
      </c>
      <c r="O149" s="7">
        <v>0</v>
      </c>
      <c r="P149" s="7">
        <v>191560.43</v>
      </c>
      <c r="Q149" s="7">
        <v>0</v>
      </c>
      <c r="R149" s="6">
        <v>0</v>
      </c>
      <c r="S149" s="6">
        <v>1084816.6062306408</v>
      </c>
      <c r="T149" s="6">
        <v>0</v>
      </c>
    </row>
    <row r="150" spans="1:20" ht="15" customHeight="1" x14ac:dyDescent="0.2">
      <c r="A150" s="43">
        <v>70</v>
      </c>
      <c r="B150" s="3" t="s">
        <v>245</v>
      </c>
      <c r="C150" s="5">
        <v>22538</v>
      </c>
      <c r="D150" s="13" t="s">
        <v>81</v>
      </c>
      <c r="E150" s="14">
        <v>45456</v>
      </c>
      <c r="F150" s="41">
        <f t="shared" si="5"/>
        <v>7.7556234785005739E-4</v>
      </c>
      <c r="G150" s="6">
        <v>21403.4</v>
      </c>
      <c r="H150" s="6">
        <v>27597265.467221994</v>
      </c>
      <c r="I150" s="41">
        <v>1</v>
      </c>
      <c r="J150" s="41">
        <v>0</v>
      </c>
      <c r="K150" s="41">
        <v>0</v>
      </c>
      <c r="L150" s="5">
        <v>22538</v>
      </c>
      <c r="M150" s="5">
        <v>0</v>
      </c>
      <c r="N150" s="5">
        <v>0</v>
      </c>
      <c r="O150" s="7">
        <v>21403.4</v>
      </c>
      <c r="P150" s="7">
        <v>0</v>
      </c>
      <c r="Q150" s="7">
        <v>0</v>
      </c>
      <c r="R150" s="6">
        <v>27597265.467221994</v>
      </c>
      <c r="S150" s="6">
        <v>0</v>
      </c>
      <c r="T150" s="6">
        <v>0</v>
      </c>
    </row>
    <row r="151" spans="1:20" ht="15" customHeight="1" x14ac:dyDescent="0.2">
      <c r="A151" s="43">
        <v>219</v>
      </c>
      <c r="B151" s="3" t="s">
        <v>246</v>
      </c>
      <c r="C151" s="5">
        <v>6149</v>
      </c>
      <c r="D151" s="13" t="s">
        <v>247</v>
      </c>
      <c r="E151" s="14">
        <v>45574</v>
      </c>
      <c r="F151" s="41">
        <f t="shared" si="5"/>
        <v>1.3929601858119487E-2</v>
      </c>
      <c r="G151" s="6">
        <v>13912.230000000001</v>
      </c>
      <c r="H151" s="6">
        <v>998752.8819347152</v>
      </c>
      <c r="I151" s="41">
        <v>1</v>
      </c>
      <c r="J151" s="41">
        <v>0</v>
      </c>
      <c r="K151" s="41">
        <v>0</v>
      </c>
      <c r="L151" s="5">
        <v>6149</v>
      </c>
      <c r="M151" s="5">
        <v>0</v>
      </c>
      <c r="N151" s="5">
        <v>0</v>
      </c>
      <c r="O151" s="7">
        <v>13912.230000000001</v>
      </c>
      <c r="P151" s="7">
        <v>0</v>
      </c>
      <c r="Q151" s="7">
        <v>0</v>
      </c>
      <c r="R151" s="6">
        <v>998752.8819347152</v>
      </c>
      <c r="S151" s="6">
        <v>0</v>
      </c>
      <c r="T151" s="6">
        <v>0</v>
      </c>
    </row>
    <row r="152" spans="1:20" ht="15" customHeight="1" x14ac:dyDescent="0.2">
      <c r="A152" s="43">
        <v>218</v>
      </c>
      <c r="B152" s="3" t="s">
        <v>248</v>
      </c>
      <c r="C152" s="5">
        <v>6211</v>
      </c>
      <c r="D152" s="13" t="s">
        <v>247</v>
      </c>
      <c r="E152" s="14">
        <v>45574</v>
      </c>
      <c r="F152" s="41">
        <f t="shared" si="5"/>
        <v>4.4467536267798272E-2</v>
      </c>
      <c r="G152" s="6">
        <v>44412.079999999994</v>
      </c>
      <c r="H152" s="6">
        <v>998752.8819347152</v>
      </c>
      <c r="I152" s="41">
        <v>1</v>
      </c>
      <c r="J152" s="41">
        <v>0</v>
      </c>
      <c r="K152" s="41">
        <v>0</v>
      </c>
      <c r="L152" s="5">
        <v>6211</v>
      </c>
      <c r="M152" s="5">
        <v>0</v>
      </c>
      <c r="N152" s="5">
        <v>0</v>
      </c>
      <c r="O152" s="7">
        <v>44412.079999999994</v>
      </c>
      <c r="P152" s="7">
        <v>0</v>
      </c>
      <c r="Q152" s="7">
        <v>0</v>
      </c>
      <c r="R152" s="6">
        <v>998752.8819347152</v>
      </c>
      <c r="S152" s="6">
        <v>0</v>
      </c>
      <c r="T152" s="6">
        <v>0</v>
      </c>
    </row>
    <row r="153" spans="1:20" ht="15" customHeight="1" x14ac:dyDescent="0.2">
      <c r="A153" s="43">
        <v>2385</v>
      </c>
      <c r="B153" s="3" t="s">
        <v>249</v>
      </c>
      <c r="C153" s="5">
        <v>30520</v>
      </c>
      <c r="D153" s="13" t="s">
        <v>41</v>
      </c>
      <c r="E153" s="14">
        <v>45125</v>
      </c>
      <c r="F153" s="41">
        <f t="shared" si="5"/>
        <v>7.0164671545960358E-3</v>
      </c>
      <c r="G153" s="6">
        <v>39061.24</v>
      </c>
      <c r="H153" s="6">
        <v>5567080.8598332135</v>
      </c>
      <c r="I153" s="41">
        <v>0</v>
      </c>
      <c r="J153" s="41">
        <v>1</v>
      </c>
      <c r="K153" s="41">
        <v>0</v>
      </c>
      <c r="L153" s="5">
        <v>0</v>
      </c>
      <c r="M153" s="5">
        <v>30520</v>
      </c>
      <c r="N153" s="5">
        <v>0</v>
      </c>
      <c r="O153" s="7">
        <v>0</v>
      </c>
      <c r="P153" s="7">
        <v>39061.24</v>
      </c>
      <c r="Q153" s="7">
        <v>0</v>
      </c>
      <c r="R153" s="6">
        <v>0</v>
      </c>
      <c r="S153" s="6">
        <v>5567080.8598332135</v>
      </c>
      <c r="T153" s="6">
        <v>0</v>
      </c>
    </row>
    <row r="154" spans="1:20" ht="15" customHeight="1" x14ac:dyDescent="0.2">
      <c r="A154" s="43">
        <v>2386</v>
      </c>
      <c r="B154" s="3" t="s">
        <v>250</v>
      </c>
      <c r="C154" s="5">
        <v>25811</v>
      </c>
      <c r="D154" s="13" t="s">
        <v>41</v>
      </c>
      <c r="E154" s="14">
        <v>45126</v>
      </c>
      <c r="F154" s="41">
        <f t="shared" si="5"/>
        <v>0.14870801816797896</v>
      </c>
      <c r="G154" s="6">
        <v>671745.7300000001</v>
      </c>
      <c r="H154" s="6">
        <v>4517212.5772075281</v>
      </c>
      <c r="I154" s="41">
        <v>0</v>
      </c>
      <c r="J154" s="41">
        <v>1</v>
      </c>
      <c r="K154" s="41">
        <v>0</v>
      </c>
      <c r="L154" s="5">
        <v>0</v>
      </c>
      <c r="M154" s="5">
        <v>25811</v>
      </c>
      <c r="N154" s="5">
        <v>0</v>
      </c>
      <c r="O154" s="7">
        <v>0</v>
      </c>
      <c r="P154" s="7">
        <v>671745.7300000001</v>
      </c>
      <c r="Q154" s="7">
        <v>0</v>
      </c>
      <c r="R154" s="6">
        <v>0</v>
      </c>
      <c r="S154" s="6">
        <v>4517212.5772075281</v>
      </c>
      <c r="T154" s="6">
        <v>0</v>
      </c>
    </row>
    <row r="155" spans="1:20" ht="15" customHeight="1" x14ac:dyDescent="0.2">
      <c r="A155" s="43">
        <v>2387</v>
      </c>
      <c r="B155" s="3" t="s">
        <v>251</v>
      </c>
      <c r="C155" s="5">
        <v>8043</v>
      </c>
      <c r="D155" s="13" t="s">
        <v>41</v>
      </c>
      <c r="E155" s="14" t="s">
        <v>27</v>
      </c>
      <c r="F155" s="41" t="str">
        <f t="shared" si="5"/>
        <v/>
      </c>
      <c r="G155" s="39" t="s">
        <v>27</v>
      </c>
      <c r="H155" s="6">
        <v>1096957.3102501787</v>
      </c>
      <c r="I155" s="41">
        <v>0</v>
      </c>
      <c r="J155" s="41">
        <v>1</v>
      </c>
      <c r="K155" s="41">
        <v>0</v>
      </c>
      <c r="L155" s="5">
        <v>0</v>
      </c>
      <c r="M155" s="5">
        <v>8043</v>
      </c>
      <c r="N155" s="5">
        <v>0</v>
      </c>
      <c r="O155" s="7" t="s">
        <v>30</v>
      </c>
      <c r="P155" s="7" t="s">
        <v>30</v>
      </c>
      <c r="Q155" s="7" t="s">
        <v>30</v>
      </c>
      <c r="R155" s="6">
        <v>0</v>
      </c>
      <c r="S155" s="6">
        <v>1096957.3102501787</v>
      </c>
      <c r="T155" s="6">
        <v>0</v>
      </c>
    </row>
    <row r="156" spans="1:20" ht="15" customHeight="1" x14ac:dyDescent="0.2">
      <c r="A156" s="43">
        <v>2388</v>
      </c>
      <c r="B156" s="3" t="s">
        <v>252</v>
      </c>
      <c r="C156" s="5">
        <v>23741</v>
      </c>
      <c r="D156" s="13" t="s">
        <v>41</v>
      </c>
      <c r="E156" s="14" t="s">
        <v>27</v>
      </c>
      <c r="F156" s="41" t="str">
        <f t="shared" si="5"/>
        <v/>
      </c>
      <c r="G156" s="39" t="s">
        <v>27</v>
      </c>
      <c r="H156" s="6">
        <v>3890077.3651155587</v>
      </c>
      <c r="I156" s="41">
        <v>0</v>
      </c>
      <c r="J156" s="41">
        <v>1</v>
      </c>
      <c r="K156" s="41">
        <v>0</v>
      </c>
      <c r="L156" s="5">
        <v>0</v>
      </c>
      <c r="M156" s="5">
        <v>23741</v>
      </c>
      <c r="N156" s="5">
        <v>0</v>
      </c>
      <c r="O156" s="7" t="s">
        <v>30</v>
      </c>
      <c r="P156" s="7" t="s">
        <v>30</v>
      </c>
      <c r="Q156" s="7" t="s">
        <v>30</v>
      </c>
      <c r="R156" s="6">
        <v>0</v>
      </c>
      <c r="S156" s="6">
        <v>3890077.3651155587</v>
      </c>
      <c r="T156" s="6">
        <v>0</v>
      </c>
    </row>
    <row r="157" spans="1:20" ht="15" customHeight="1" x14ac:dyDescent="0.2">
      <c r="A157" s="43">
        <v>2389</v>
      </c>
      <c r="B157" s="3" t="s">
        <v>253</v>
      </c>
      <c r="C157" s="5">
        <v>6097</v>
      </c>
      <c r="D157" s="13" t="s">
        <v>41</v>
      </c>
      <c r="E157" s="14">
        <v>45138</v>
      </c>
      <c r="F157" s="41">
        <f t="shared" si="5"/>
        <v>2.130224236311409E-2</v>
      </c>
      <c r="G157" s="6">
        <v>29429.690000000002</v>
      </c>
      <c r="H157" s="6">
        <v>1381530.1459042171</v>
      </c>
      <c r="I157" s="41">
        <v>0</v>
      </c>
      <c r="J157" s="41">
        <v>1</v>
      </c>
      <c r="K157" s="41">
        <v>0</v>
      </c>
      <c r="L157" s="5">
        <v>0</v>
      </c>
      <c r="M157" s="5">
        <v>6097</v>
      </c>
      <c r="N157" s="5">
        <v>0</v>
      </c>
      <c r="O157" s="7">
        <v>0</v>
      </c>
      <c r="P157" s="7">
        <v>29429.690000000002</v>
      </c>
      <c r="Q157" s="7">
        <v>0</v>
      </c>
      <c r="R157" s="6">
        <v>0</v>
      </c>
      <c r="S157" s="6">
        <v>1381530.1459042171</v>
      </c>
      <c r="T157" s="6">
        <v>0</v>
      </c>
    </row>
    <row r="158" spans="1:20" ht="15" customHeight="1" x14ac:dyDescent="0.2">
      <c r="A158" s="43">
        <v>5506</v>
      </c>
      <c r="B158" s="3" t="s">
        <v>254</v>
      </c>
      <c r="C158" s="5">
        <v>111080</v>
      </c>
      <c r="D158" s="13" t="s">
        <v>49</v>
      </c>
      <c r="E158" s="14" t="s">
        <v>27</v>
      </c>
      <c r="F158" s="41" t="str">
        <f t="shared" si="5"/>
        <v/>
      </c>
      <c r="G158" s="39" t="s">
        <v>27</v>
      </c>
      <c r="H158" s="6">
        <v>10300933.968884917</v>
      </c>
      <c r="I158" s="41">
        <v>0</v>
      </c>
      <c r="J158" s="41">
        <v>1</v>
      </c>
      <c r="K158" s="41">
        <v>0</v>
      </c>
      <c r="L158" s="5">
        <v>0</v>
      </c>
      <c r="M158" s="5">
        <v>111080</v>
      </c>
      <c r="N158" s="5">
        <v>0</v>
      </c>
      <c r="O158" s="7" t="s">
        <v>30</v>
      </c>
      <c r="P158" s="7" t="s">
        <v>30</v>
      </c>
      <c r="Q158" s="7" t="s">
        <v>30</v>
      </c>
      <c r="R158" s="6">
        <v>0</v>
      </c>
      <c r="S158" s="6">
        <v>10300933.968884917</v>
      </c>
      <c r="T158" s="6">
        <v>0</v>
      </c>
    </row>
    <row r="159" spans="1:20" ht="15" customHeight="1" x14ac:dyDescent="0.2">
      <c r="A159" s="43">
        <v>442</v>
      </c>
      <c r="B159" s="3" t="s">
        <v>255</v>
      </c>
      <c r="C159" s="5">
        <v>57131</v>
      </c>
      <c r="D159" s="13" t="s">
        <v>167</v>
      </c>
      <c r="E159" s="14">
        <v>46204</v>
      </c>
      <c r="F159" s="41">
        <f t="shared" si="5"/>
        <v>7.3585170800261598E-2</v>
      </c>
      <c r="G159" s="6">
        <v>1414079</v>
      </c>
      <c r="H159" s="6">
        <v>19216901.783626396</v>
      </c>
      <c r="I159" s="41">
        <v>1</v>
      </c>
      <c r="J159" s="41">
        <v>0</v>
      </c>
      <c r="K159" s="41">
        <v>0</v>
      </c>
      <c r="L159" s="5">
        <v>57131</v>
      </c>
      <c r="M159" s="5">
        <v>0</v>
      </c>
      <c r="N159" s="5">
        <v>0</v>
      </c>
      <c r="O159" s="7">
        <v>1414079</v>
      </c>
      <c r="P159" s="7">
        <v>0</v>
      </c>
      <c r="Q159" s="7">
        <v>0</v>
      </c>
      <c r="R159" s="6">
        <v>19216901.783626396</v>
      </c>
      <c r="S159" s="6">
        <v>0</v>
      </c>
      <c r="T159" s="6">
        <v>0</v>
      </c>
    </row>
    <row r="160" spans="1:20" ht="15" customHeight="1" x14ac:dyDescent="0.2">
      <c r="A160" s="43">
        <v>449</v>
      </c>
      <c r="B160" s="3" t="s">
        <v>256</v>
      </c>
      <c r="C160" s="5">
        <v>22768</v>
      </c>
      <c r="D160" s="13" t="s">
        <v>257</v>
      </c>
      <c r="E160" s="14">
        <v>45063</v>
      </c>
      <c r="F160" s="41">
        <f t="shared" si="5"/>
        <v>0</v>
      </c>
      <c r="G160" s="6">
        <v>0</v>
      </c>
      <c r="H160" s="6">
        <v>17957590.625404842</v>
      </c>
      <c r="I160" s="41">
        <v>1</v>
      </c>
      <c r="J160" s="41">
        <v>0</v>
      </c>
      <c r="K160" s="41">
        <v>0</v>
      </c>
      <c r="L160" s="5">
        <v>22768</v>
      </c>
      <c r="M160" s="5">
        <v>0</v>
      </c>
      <c r="N160" s="5">
        <v>0</v>
      </c>
      <c r="O160" s="7">
        <v>0</v>
      </c>
      <c r="P160" s="7">
        <v>0</v>
      </c>
      <c r="Q160" s="7">
        <v>0</v>
      </c>
      <c r="R160" s="6">
        <v>17957590.625404842</v>
      </c>
      <c r="S160" s="6">
        <v>0</v>
      </c>
      <c r="T160" s="6">
        <v>0</v>
      </c>
    </row>
    <row r="161" spans="1:20" ht="15" customHeight="1" x14ac:dyDescent="0.2">
      <c r="A161" s="43">
        <v>2616</v>
      </c>
      <c r="B161" s="3" t="s">
        <v>258</v>
      </c>
      <c r="C161" s="5">
        <v>4292</v>
      </c>
      <c r="D161" s="13" t="s">
        <v>259</v>
      </c>
      <c r="E161" s="14">
        <v>45917</v>
      </c>
      <c r="F161" s="41">
        <f t="shared" si="5"/>
        <v>5.2365880838643776E-2</v>
      </c>
      <c r="G161" s="6">
        <v>93559.61</v>
      </c>
      <c r="H161" s="6">
        <v>1786652.081501072</v>
      </c>
      <c r="I161" s="41">
        <v>1</v>
      </c>
      <c r="J161" s="41">
        <v>0</v>
      </c>
      <c r="K161" s="41">
        <v>0</v>
      </c>
      <c r="L161" s="5">
        <v>4292</v>
      </c>
      <c r="M161" s="5">
        <v>0</v>
      </c>
      <c r="N161" s="5">
        <v>0</v>
      </c>
      <c r="O161" s="7">
        <v>93559.61</v>
      </c>
      <c r="P161" s="7">
        <v>0</v>
      </c>
      <c r="Q161" s="7">
        <v>0</v>
      </c>
      <c r="R161" s="6">
        <v>1786652.081501072</v>
      </c>
      <c r="S161" s="6">
        <v>0</v>
      </c>
      <c r="T161" s="6">
        <v>0</v>
      </c>
    </row>
    <row r="162" spans="1:20" ht="15" customHeight="1" x14ac:dyDescent="0.2">
      <c r="A162" s="43">
        <v>2305</v>
      </c>
      <c r="B162" s="3" t="s">
        <v>260</v>
      </c>
      <c r="C162" s="5">
        <v>28408</v>
      </c>
      <c r="D162" s="13" t="s">
        <v>221</v>
      </c>
      <c r="E162" s="14">
        <v>45896</v>
      </c>
      <c r="F162" s="41">
        <f t="shared" si="5"/>
        <v>0.11414117691707848</v>
      </c>
      <c r="G162" s="6">
        <v>585918.07999999996</v>
      </c>
      <c r="H162" s="6">
        <v>5133275.2633666899</v>
      </c>
      <c r="I162" s="41">
        <v>0</v>
      </c>
      <c r="J162" s="41">
        <v>1</v>
      </c>
      <c r="K162" s="41">
        <v>0</v>
      </c>
      <c r="L162" s="5">
        <v>0</v>
      </c>
      <c r="M162" s="5">
        <v>28408</v>
      </c>
      <c r="N162" s="5">
        <v>0</v>
      </c>
      <c r="O162" s="7">
        <v>0</v>
      </c>
      <c r="P162" s="7">
        <v>585918.07999999996</v>
      </c>
      <c r="Q162" s="7">
        <v>0</v>
      </c>
      <c r="R162" s="6">
        <v>0</v>
      </c>
      <c r="S162" s="6">
        <v>5133275.2633666899</v>
      </c>
      <c r="T162" s="6">
        <v>0</v>
      </c>
    </row>
    <row r="163" spans="1:20" ht="15" customHeight="1" x14ac:dyDescent="0.2">
      <c r="A163" s="43">
        <v>7357</v>
      </c>
      <c r="B163" s="3" t="s">
        <v>261</v>
      </c>
      <c r="C163" s="5">
        <v>186</v>
      </c>
      <c r="D163" s="13" t="s">
        <v>221</v>
      </c>
      <c r="E163" s="14">
        <v>45474</v>
      </c>
      <c r="F163" s="41">
        <f t="shared" si="5"/>
        <v>0.20297959428010751</v>
      </c>
      <c r="G163" s="6">
        <v>36813.859999999993</v>
      </c>
      <c r="H163" s="6">
        <v>181367.29522277816</v>
      </c>
      <c r="I163" s="41">
        <v>1</v>
      </c>
      <c r="J163" s="41">
        <v>0</v>
      </c>
      <c r="K163" s="41">
        <v>0</v>
      </c>
      <c r="L163" s="5">
        <v>186</v>
      </c>
      <c r="M163" s="5">
        <v>0</v>
      </c>
      <c r="N163" s="5">
        <v>0</v>
      </c>
      <c r="O163" s="7">
        <v>36813.859999999993</v>
      </c>
      <c r="P163" s="7">
        <v>0</v>
      </c>
      <c r="Q163" s="7">
        <v>0</v>
      </c>
      <c r="R163" s="6">
        <v>181367.29522277816</v>
      </c>
      <c r="S163" s="6">
        <v>0</v>
      </c>
      <c r="T163" s="6">
        <v>0</v>
      </c>
    </row>
    <row r="164" spans="1:20" ht="15" customHeight="1" x14ac:dyDescent="0.2">
      <c r="A164" s="43">
        <v>7186</v>
      </c>
      <c r="B164" s="3" t="s">
        <v>262</v>
      </c>
      <c r="C164" s="5">
        <v>22765</v>
      </c>
      <c r="D164" s="13" t="s">
        <v>257</v>
      </c>
      <c r="E164" s="14">
        <v>46119</v>
      </c>
      <c r="F164" s="41">
        <f t="shared" si="5"/>
        <v>3.8935059318345695E-4</v>
      </c>
      <c r="G164" s="6">
        <v>19263.060000000001</v>
      </c>
      <c r="H164" s="6">
        <v>49474844.36198996</v>
      </c>
      <c r="I164" s="41">
        <v>0</v>
      </c>
      <c r="J164" s="41">
        <v>0.42</v>
      </c>
      <c r="K164" s="41">
        <v>0.57999999999999996</v>
      </c>
      <c r="L164" s="5">
        <v>0</v>
      </c>
      <c r="M164" s="5">
        <v>9561.2999999999993</v>
      </c>
      <c r="N164" s="5">
        <v>13203.699999999999</v>
      </c>
      <c r="O164" s="7">
        <v>0</v>
      </c>
      <c r="P164" s="7">
        <v>8090.4852000000001</v>
      </c>
      <c r="Q164" s="7">
        <v>11172.5748</v>
      </c>
      <c r="R164" s="6">
        <v>0</v>
      </c>
      <c r="S164" s="6">
        <v>20779434.632035781</v>
      </c>
      <c r="T164" s="6">
        <v>28695409.729954176</v>
      </c>
    </row>
    <row r="165" spans="1:20" ht="15" customHeight="1" x14ac:dyDescent="0.2">
      <c r="A165" s="43">
        <v>2030</v>
      </c>
      <c r="B165" s="3" t="s">
        <v>263</v>
      </c>
      <c r="C165" s="5">
        <v>15716</v>
      </c>
      <c r="D165" s="13" t="s">
        <v>223</v>
      </c>
      <c r="E165" s="14">
        <v>46211</v>
      </c>
      <c r="F165" s="41">
        <f t="shared" si="5"/>
        <v>8.025949855911077E-2</v>
      </c>
      <c r="G165" s="6">
        <v>338194.5</v>
      </c>
      <c r="H165" s="6">
        <v>4213762.9323826544</v>
      </c>
      <c r="I165" s="41">
        <v>1</v>
      </c>
      <c r="J165" s="41">
        <v>0</v>
      </c>
      <c r="K165" s="41">
        <v>0</v>
      </c>
      <c r="L165" s="5">
        <v>15716</v>
      </c>
      <c r="M165" s="5">
        <v>0</v>
      </c>
      <c r="N165" s="5">
        <v>0</v>
      </c>
      <c r="O165" s="7">
        <v>338194.5</v>
      </c>
      <c r="P165" s="7">
        <v>0</v>
      </c>
      <c r="Q165" s="7">
        <v>0</v>
      </c>
      <c r="R165" s="6">
        <v>4213762.9323826544</v>
      </c>
      <c r="S165" s="6">
        <v>0</v>
      </c>
      <c r="T165" s="6">
        <v>0</v>
      </c>
    </row>
    <row r="166" spans="1:20" ht="15" customHeight="1" x14ac:dyDescent="0.2">
      <c r="A166" s="43">
        <v>2043</v>
      </c>
      <c r="B166" s="3" t="s">
        <v>264</v>
      </c>
      <c r="C166" s="5">
        <v>202</v>
      </c>
      <c r="D166" s="13" t="s">
        <v>223</v>
      </c>
      <c r="E166" s="14">
        <v>45709</v>
      </c>
      <c r="F166" s="41">
        <f t="shared" si="5"/>
        <v>0</v>
      </c>
      <c r="G166" s="6">
        <v>0</v>
      </c>
      <c r="H166" s="6">
        <v>113288.46201334287</v>
      </c>
      <c r="I166" s="41">
        <v>1</v>
      </c>
      <c r="J166" s="41">
        <v>0</v>
      </c>
      <c r="K166" s="41">
        <v>0</v>
      </c>
      <c r="L166" s="5">
        <v>202</v>
      </c>
      <c r="M166" s="5">
        <v>0</v>
      </c>
      <c r="N166" s="5">
        <v>0</v>
      </c>
      <c r="O166" s="7">
        <v>0</v>
      </c>
      <c r="P166" s="7">
        <v>0</v>
      </c>
      <c r="Q166" s="7">
        <v>0</v>
      </c>
      <c r="R166" s="6">
        <v>113288.46201334287</v>
      </c>
      <c r="S166" s="6">
        <v>0</v>
      </c>
      <c r="T166" s="6">
        <v>0</v>
      </c>
    </row>
    <row r="167" spans="1:20" ht="15" customHeight="1" x14ac:dyDescent="0.2">
      <c r="A167" s="43">
        <v>1148</v>
      </c>
      <c r="B167" s="3" t="s">
        <v>265</v>
      </c>
      <c r="C167" s="5">
        <v>279608</v>
      </c>
      <c r="D167" s="13" t="s">
        <v>155</v>
      </c>
      <c r="E167" s="14" t="s">
        <v>27</v>
      </c>
      <c r="F167" s="41" t="str">
        <f t="shared" si="5"/>
        <v/>
      </c>
      <c r="G167" s="39" t="s">
        <v>27</v>
      </c>
      <c r="H167" s="6">
        <v>24388332.028472718</v>
      </c>
      <c r="I167" s="41">
        <v>0</v>
      </c>
      <c r="J167" s="41">
        <v>1</v>
      </c>
      <c r="K167" s="41">
        <v>0</v>
      </c>
      <c r="L167" s="5">
        <v>0</v>
      </c>
      <c r="M167" s="5">
        <v>279608</v>
      </c>
      <c r="N167" s="5">
        <v>0</v>
      </c>
      <c r="O167" s="7" t="s">
        <v>30</v>
      </c>
      <c r="P167" s="7" t="s">
        <v>30</v>
      </c>
      <c r="Q167" s="7" t="s">
        <v>30</v>
      </c>
      <c r="R167" s="6">
        <v>0</v>
      </c>
      <c r="S167" s="6">
        <v>24388332.028472718</v>
      </c>
      <c r="T167" s="6">
        <v>0</v>
      </c>
    </row>
    <row r="168" spans="1:20" ht="15" customHeight="1" x14ac:dyDescent="0.2">
      <c r="A168" s="43">
        <v>2045</v>
      </c>
      <c r="B168" s="3" t="s">
        <v>266</v>
      </c>
      <c r="C168" s="5">
        <v>8036</v>
      </c>
      <c r="D168" s="13" t="s">
        <v>223</v>
      </c>
      <c r="E168" s="14">
        <v>45687</v>
      </c>
      <c r="F168" s="41">
        <f t="shared" si="5"/>
        <v>0.15245010340469314</v>
      </c>
      <c r="G168" s="6">
        <v>604646.05000000005</v>
      </c>
      <c r="H168" s="6">
        <v>3966189.8319275668</v>
      </c>
      <c r="I168" s="41">
        <v>1</v>
      </c>
      <c r="J168" s="41">
        <v>0</v>
      </c>
      <c r="K168" s="41">
        <v>0</v>
      </c>
      <c r="L168" s="5">
        <v>8036</v>
      </c>
      <c r="M168" s="5">
        <v>0</v>
      </c>
      <c r="N168" s="5">
        <v>0</v>
      </c>
      <c r="O168" s="7">
        <v>604646.05000000005</v>
      </c>
      <c r="P168" s="7">
        <v>0</v>
      </c>
      <c r="Q168" s="7">
        <v>0</v>
      </c>
      <c r="R168" s="6">
        <v>3966189.8319275668</v>
      </c>
      <c r="S168" s="6">
        <v>0</v>
      </c>
      <c r="T168" s="6">
        <v>0</v>
      </c>
    </row>
    <row r="169" spans="1:20" ht="15" customHeight="1" x14ac:dyDescent="0.2">
      <c r="A169" s="43">
        <v>2213</v>
      </c>
      <c r="B169" s="3" t="s">
        <v>267</v>
      </c>
      <c r="C169" s="5">
        <v>34936.720000000001</v>
      </c>
      <c r="D169" s="13" t="s">
        <v>123</v>
      </c>
      <c r="E169" s="14">
        <v>45782</v>
      </c>
      <c r="F169" s="41">
        <f t="shared" si="5"/>
        <v>4.2059831841941243E-3</v>
      </c>
      <c r="G169" s="6">
        <v>21403.4</v>
      </c>
      <c r="H169" s="6">
        <v>5088798.281560638</v>
      </c>
      <c r="I169" s="41">
        <v>0</v>
      </c>
      <c r="J169" s="41">
        <v>1</v>
      </c>
      <c r="K169" s="41">
        <v>0</v>
      </c>
      <c r="L169" s="5">
        <v>0</v>
      </c>
      <c r="M169" s="5">
        <v>34936.720000000001</v>
      </c>
      <c r="N169" s="5">
        <v>0</v>
      </c>
      <c r="O169" s="7">
        <v>0</v>
      </c>
      <c r="P169" s="7">
        <v>21403.4</v>
      </c>
      <c r="Q169" s="7">
        <v>0</v>
      </c>
      <c r="R169" s="6">
        <v>0</v>
      </c>
      <c r="S169" s="6">
        <v>5088798.281560638</v>
      </c>
      <c r="T169" s="6">
        <v>0</v>
      </c>
    </row>
    <row r="170" spans="1:20" ht="15" customHeight="1" x14ac:dyDescent="0.2">
      <c r="A170" s="43">
        <v>82</v>
      </c>
      <c r="B170" s="3" t="s">
        <v>268</v>
      </c>
      <c r="C170" s="5">
        <v>319399</v>
      </c>
      <c r="D170" s="13" t="s">
        <v>269</v>
      </c>
      <c r="E170" s="14">
        <v>45442</v>
      </c>
      <c r="F170" s="41">
        <f t="shared" si="5"/>
        <v>0</v>
      </c>
      <c r="G170" s="6">
        <v>0</v>
      </c>
      <c r="H170" s="6">
        <v>106340436.08060257</v>
      </c>
      <c r="I170" s="41">
        <v>1</v>
      </c>
      <c r="J170" s="41">
        <v>0</v>
      </c>
      <c r="K170" s="41">
        <v>0</v>
      </c>
      <c r="L170" s="5">
        <v>319399</v>
      </c>
      <c r="M170" s="5">
        <v>0</v>
      </c>
      <c r="N170" s="5">
        <v>0</v>
      </c>
      <c r="O170" s="7">
        <v>0</v>
      </c>
      <c r="P170" s="7">
        <v>0</v>
      </c>
      <c r="Q170" s="7">
        <v>0</v>
      </c>
      <c r="R170" s="6">
        <v>106340436.08060257</v>
      </c>
      <c r="S170" s="6">
        <v>0</v>
      </c>
      <c r="T170" s="6">
        <v>0</v>
      </c>
    </row>
    <row r="171" spans="1:20" ht="15" customHeight="1" x14ac:dyDescent="0.2">
      <c r="A171" s="43">
        <v>1146</v>
      </c>
      <c r="B171" s="3" t="s">
        <v>270</v>
      </c>
      <c r="C171" s="5">
        <v>205473</v>
      </c>
      <c r="D171" s="13" t="s">
        <v>43</v>
      </c>
      <c r="E171" s="14" t="s">
        <v>27</v>
      </c>
      <c r="F171" s="41" t="str">
        <f t="shared" si="5"/>
        <v/>
      </c>
      <c r="G171" s="39" t="s">
        <v>27</v>
      </c>
      <c r="H171" s="6">
        <v>104335560.1054395</v>
      </c>
      <c r="I171" s="41">
        <v>5.7411193230631603E-2</v>
      </c>
      <c r="J171" s="41">
        <v>0</v>
      </c>
      <c r="K171" s="41">
        <v>0.94258880676936796</v>
      </c>
      <c r="L171" s="5">
        <v>11796.450106677568</v>
      </c>
      <c r="M171" s="5">
        <v>0</v>
      </c>
      <c r="N171" s="5">
        <v>193676.54989332234</v>
      </c>
      <c r="O171" s="7" t="s">
        <v>30</v>
      </c>
      <c r="P171" s="7" t="s">
        <v>30</v>
      </c>
      <c r="Q171" s="7" t="s">
        <v>30</v>
      </c>
      <c r="R171" s="6">
        <v>5990029.0020395648</v>
      </c>
      <c r="S171" s="6">
        <v>0</v>
      </c>
      <c r="T171" s="6">
        <v>98345531.103399888</v>
      </c>
    </row>
    <row r="172" spans="1:20" ht="15" customHeight="1" x14ac:dyDescent="0.2">
      <c r="A172" s="43">
        <v>2212</v>
      </c>
      <c r="B172" s="3" t="s">
        <v>271</v>
      </c>
      <c r="C172" s="5">
        <v>37418</v>
      </c>
      <c r="D172" s="13" t="s">
        <v>123</v>
      </c>
      <c r="E172" s="14">
        <v>45782</v>
      </c>
      <c r="F172" s="41">
        <f t="shared" si="5"/>
        <v>1.9251850640805885E-3</v>
      </c>
      <c r="G172" s="6">
        <v>10701.7</v>
      </c>
      <c r="H172" s="6">
        <v>5558790.2688777698</v>
      </c>
      <c r="I172" s="41">
        <v>0</v>
      </c>
      <c r="J172" s="41">
        <v>1</v>
      </c>
      <c r="K172" s="41">
        <v>0</v>
      </c>
      <c r="L172" s="5">
        <v>0</v>
      </c>
      <c r="M172" s="5">
        <v>37418</v>
      </c>
      <c r="N172" s="5">
        <v>0</v>
      </c>
      <c r="O172" s="7">
        <v>0</v>
      </c>
      <c r="P172" s="7">
        <v>10701.7</v>
      </c>
      <c r="Q172" s="7">
        <v>0</v>
      </c>
      <c r="R172" s="6">
        <v>0</v>
      </c>
      <c r="S172" s="6">
        <v>5558790.2688777698</v>
      </c>
      <c r="T172" s="6">
        <v>0</v>
      </c>
    </row>
    <row r="173" spans="1:20" ht="15" customHeight="1" x14ac:dyDescent="0.2">
      <c r="A173" s="43">
        <v>401</v>
      </c>
      <c r="B173" s="3" t="s">
        <v>272</v>
      </c>
      <c r="C173" s="5">
        <v>379581</v>
      </c>
      <c r="D173" s="13" t="s">
        <v>107</v>
      </c>
      <c r="E173" s="14" t="s">
        <v>27</v>
      </c>
      <c r="F173" s="41" t="str">
        <f t="shared" si="5"/>
        <v/>
      </c>
      <c r="G173" s="39" t="s">
        <v>27</v>
      </c>
      <c r="H173" s="6">
        <v>33291745.034369789</v>
      </c>
      <c r="I173" s="41">
        <v>0</v>
      </c>
      <c r="J173" s="41">
        <v>1</v>
      </c>
      <c r="K173" s="41">
        <v>0</v>
      </c>
      <c r="L173" s="5">
        <v>0</v>
      </c>
      <c r="M173" s="5">
        <v>379581</v>
      </c>
      <c r="N173" s="5">
        <v>0</v>
      </c>
      <c r="O173" s="7" t="s">
        <v>30</v>
      </c>
      <c r="P173" s="7" t="s">
        <v>30</v>
      </c>
      <c r="Q173" s="7" t="s">
        <v>30</v>
      </c>
      <c r="R173" s="6">
        <v>0</v>
      </c>
      <c r="S173" s="6">
        <v>33291745.034369789</v>
      </c>
      <c r="T173" s="6">
        <v>0</v>
      </c>
    </row>
    <row r="174" spans="1:20" ht="15" customHeight="1" x14ac:dyDescent="0.2">
      <c r="A174" s="43">
        <v>698</v>
      </c>
      <c r="B174" s="3" t="s">
        <v>273</v>
      </c>
      <c r="C174" s="5">
        <v>100</v>
      </c>
      <c r="D174" s="13" t="s">
        <v>274</v>
      </c>
      <c r="E174" s="14" t="s">
        <v>27</v>
      </c>
      <c r="F174" s="41" t="str">
        <f t="shared" si="5"/>
        <v/>
      </c>
      <c r="G174" s="39" t="s">
        <v>27</v>
      </c>
      <c r="H174" s="6">
        <v>25007.684193471523</v>
      </c>
      <c r="I174" s="41">
        <v>1</v>
      </c>
      <c r="J174" s="41">
        <v>0</v>
      </c>
      <c r="K174" s="41">
        <v>0</v>
      </c>
      <c r="L174" s="5">
        <v>100</v>
      </c>
      <c r="M174" s="5">
        <v>0</v>
      </c>
      <c r="N174" s="5">
        <v>0</v>
      </c>
      <c r="O174" s="7">
        <v>0</v>
      </c>
      <c r="P174" s="7">
        <v>0</v>
      </c>
      <c r="Q174" s="7">
        <v>0</v>
      </c>
      <c r="R174" s="6">
        <v>25007.684193471523</v>
      </c>
      <c r="S174" s="6">
        <v>0</v>
      </c>
      <c r="T174" s="6">
        <v>0</v>
      </c>
    </row>
    <row r="175" spans="1:20" ht="15" customHeight="1" x14ac:dyDescent="0.2">
      <c r="A175" s="43">
        <v>481</v>
      </c>
      <c r="B175" s="3" t="s">
        <v>275</v>
      </c>
      <c r="C175" s="5">
        <v>3483</v>
      </c>
      <c r="D175" s="13" t="s">
        <v>159</v>
      </c>
      <c r="E175" s="14">
        <v>44859</v>
      </c>
      <c r="F175" s="41">
        <f t="shared" si="5"/>
        <v>3.225219188554858E-3</v>
      </c>
      <c r="G175" s="6">
        <v>3745.6</v>
      </c>
      <c r="H175" s="6">
        <v>1161347.4250964976</v>
      </c>
      <c r="I175" s="41">
        <v>1</v>
      </c>
      <c r="J175" s="41">
        <v>0</v>
      </c>
      <c r="K175" s="41">
        <v>0</v>
      </c>
      <c r="L175" s="5">
        <v>3483</v>
      </c>
      <c r="M175" s="5">
        <v>0</v>
      </c>
      <c r="N175" s="5">
        <v>0</v>
      </c>
      <c r="O175" s="7">
        <v>3745.6</v>
      </c>
      <c r="P175" s="7">
        <v>0</v>
      </c>
      <c r="Q175" s="7">
        <v>0</v>
      </c>
      <c r="R175" s="6">
        <v>1161347.4250964976</v>
      </c>
      <c r="S175" s="6">
        <v>0</v>
      </c>
      <c r="T175" s="6">
        <v>0</v>
      </c>
    </row>
    <row r="176" spans="1:20" ht="15" customHeight="1" x14ac:dyDescent="0.2">
      <c r="A176" s="43">
        <v>1686</v>
      </c>
      <c r="B176" s="3" t="s">
        <v>276</v>
      </c>
      <c r="C176" s="5">
        <v>5752</v>
      </c>
      <c r="D176" s="13" t="s">
        <v>155</v>
      </c>
      <c r="E176" s="14">
        <v>45352</v>
      </c>
      <c r="F176" s="41">
        <f t="shared" si="5"/>
        <v>0</v>
      </c>
      <c r="G176" s="6">
        <v>0</v>
      </c>
      <c r="H176" s="6">
        <v>1467188.2598332141</v>
      </c>
      <c r="I176" s="41">
        <v>1</v>
      </c>
      <c r="J176" s="41">
        <v>0</v>
      </c>
      <c r="K176" s="41">
        <v>0</v>
      </c>
      <c r="L176" s="5">
        <v>5752</v>
      </c>
      <c r="M176" s="5">
        <v>0</v>
      </c>
      <c r="N176" s="5">
        <v>0</v>
      </c>
      <c r="O176" s="7">
        <v>0</v>
      </c>
      <c r="P176" s="7">
        <v>0</v>
      </c>
      <c r="Q176" s="7">
        <v>0</v>
      </c>
      <c r="R176" s="6">
        <v>1467188.2598332141</v>
      </c>
      <c r="S176" s="6">
        <v>0</v>
      </c>
      <c r="T176" s="6">
        <v>0</v>
      </c>
    </row>
    <row r="177" spans="1:20" ht="15" customHeight="1" x14ac:dyDescent="0.2">
      <c r="A177" s="43">
        <v>7359</v>
      </c>
      <c r="B177" s="3" t="s">
        <v>277</v>
      </c>
      <c r="C177" s="5">
        <v>72</v>
      </c>
      <c r="D177" s="13" t="s">
        <v>278</v>
      </c>
      <c r="E177" s="14">
        <v>45673</v>
      </c>
      <c r="F177" s="41">
        <f t="shared" si="5"/>
        <v>0.35662784792813035</v>
      </c>
      <c r="G177" s="6">
        <v>8026.29</v>
      </c>
      <c r="H177" s="6">
        <v>22506.066328329758</v>
      </c>
      <c r="I177" s="41">
        <v>1</v>
      </c>
      <c r="J177" s="41">
        <v>0</v>
      </c>
      <c r="K177" s="41">
        <v>0</v>
      </c>
      <c r="L177" s="5">
        <v>72</v>
      </c>
      <c r="M177" s="5">
        <v>0</v>
      </c>
      <c r="N177" s="5">
        <v>0</v>
      </c>
      <c r="O177" s="7">
        <v>8026.29</v>
      </c>
      <c r="P177" s="7">
        <v>0</v>
      </c>
      <c r="Q177" s="7">
        <v>0</v>
      </c>
      <c r="R177" s="6">
        <v>22506.066328329758</v>
      </c>
      <c r="S177" s="6">
        <v>0</v>
      </c>
      <c r="T177" s="6">
        <v>0</v>
      </c>
    </row>
    <row r="178" spans="1:20" ht="15" customHeight="1" x14ac:dyDescent="0.2">
      <c r="A178" s="43">
        <v>2371</v>
      </c>
      <c r="B178" s="3" t="s">
        <v>279</v>
      </c>
      <c r="C178" s="5">
        <v>8191</v>
      </c>
      <c r="D178" s="13" t="s">
        <v>43</v>
      </c>
      <c r="E178" s="14">
        <v>45343</v>
      </c>
      <c r="F178" s="41">
        <f t="shared" si="5"/>
        <v>4.6712151348641965E-3</v>
      </c>
      <c r="G178" s="6">
        <v>21403.4</v>
      </c>
      <c r="H178" s="6">
        <v>4581976.9336361876</v>
      </c>
      <c r="I178" s="41">
        <v>0</v>
      </c>
      <c r="J178" s="41">
        <v>1</v>
      </c>
      <c r="K178" s="41">
        <v>0</v>
      </c>
      <c r="L178" s="5">
        <v>0</v>
      </c>
      <c r="M178" s="5">
        <v>8191</v>
      </c>
      <c r="N178" s="5">
        <v>0</v>
      </c>
      <c r="O178" s="7">
        <v>0</v>
      </c>
      <c r="P178" s="7">
        <v>21403.4</v>
      </c>
      <c r="Q178" s="7">
        <v>0</v>
      </c>
      <c r="R178" s="6">
        <v>0</v>
      </c>
      <c r="S178" s="6">
        <v>4581976.9336361876</v>
      </c>
      <c r="T178" s="6">
        <v>0</v>
      </c>
    </row>
    <row r="179" spans="1:20" ht="15" customHeight="1" x14ac:dyDescent="0.2">
      <c r="A179" s="43">
        <v>849</v>
      </c>
      <c r="B179" s="3" t="s">
        <v>280</v>
      </c>
      <c r="C179" s="5">
        <v>0</v>
      </c>
      <c r="D179" s="13" t="s">
        <v>223</v>
      </c>
      <c r="E179" s="14">
        <v>37796</v>
      </c>
      <c r="F179" s="41">
        <f t="shared" si="5"/>
        <v>7.4065022021964619E-2</v>
      </c>
      <c r="G179" s="6">
        <v>91713394.899999991</v>
      </c>
      <c r="H179" s="6">
        <v>1238282152.5767128</v>
      </c>
      <c r="I179" s="41">
        <v>0.59</v>
      </c>
      <c r="J179" s="41">
        <v>0.22</v>
      </c>
      <c r="K179" s="41">
        <v>0.19</v>
      </c>
      <c r="L179" s="5">
        <v>0</v>
      </c>
      <c r="M179" s="5">
        <v>0</v>
      </c>
      <c r="N179" s="5">
        <v>0</v>
      </c>
      <c r="O179" s="7">
        <v>54110902.990999989</v>
      </c>
      <c r="P179" s="7">
        <v>20176946.877999999</v>
      </c>
      <c r="Q179" s="7">
        <v>17425545.030999999</v>
      </c>
      <c r="R179" s="6">
        <v>730586470.02026057</v>
      </c>
      <c r="S179" s="6">
        <v>272422073.56687683</v>
      </c>
      <c r="T179" s="6">
        <v>235273608.98957545</v>
      </c>
    </row>
    <row r="180" spans="1:20" ht="15" customHeight="1" x14ac:dyDescent="0.2">
      <c r="A180" s="43">
        <v>702</v>
      </c>
      <c r="B180" s="3" t="s">
        <v>281</v>
      </c>
      <c r="C180" s="5">
        <v>157</v>
      </c>
      <c r="D180" s="13" t="s">
        <v>221</v>
      </c>
      <c r="E180" s="14">
        <v>45615</v>
      </c>
      <c r="F180" s="41">
        <f t="shared" si="5"/>
        <v>0</v>
      </c>
      <c r="G180" s="6">
        <v>0</v>
      </c>
      <c r="H180" s="6">
        <v>61684.629990469381</v>
      </c>
      <c r="I180" s="41">
        <v>1</v>
      </c>
      <c r="J180" s="41">
        <v>0</v>
      </c>
      <c r="K180" s="41">
        <v>0</v>
      </c>
      <c r="L180" s="5">
        <v>157</v>
      </c>
      <c r="M180" s="5">
        <v>0</v>
      </c>
      <c r="N180" s="5">
        <v>0</v>
      </c>
      <c r="O180" s="7">
        <v>0</v>
      </c>
      <c r="P180" s="7">
        <v>0</v>
      </c>
      <c r="Q180" s="7">
        <v>0</v>
      </c>
      <c r="R180" s="6">
        <v>61684.629990469381</v>
      </c>
      <c r="S180" s="6">
        <v>0</v>
      </c>
      <c r="T180" s="6">
        <v>0</v>
      </c>
    </row>
    <row r="181" spans="1:20" ht="15" customHeight="1" x14ac:dyDescent="0.2">
      <c r="A181" s="43">
        <v>701</v>
      </c>
      <c r="B181" s="3" t="s">
        <v>282</v>
      </c>
      <c r="C181" s="5">
        <v>492</v>
      </c>
      <c r="D181" s="13" t="s">
        <v>221</v>
      </c>
      <c r="E181" s="14">
        <v>45615</v>
      </c>
      <c r="F181" s="41">
        <f t="shared" si="5"/>
        <v>7.181436653493839E-2</v>
      </c>
      <c r="G181" s="6">
        <v>13912.210000000001</v>
      </c>
      <c r="H181" s="6">
        <v>193724.60791994279</v>
      </c>
      <c r="I181" s="41">
        <v>1</v>
      </c>
      <c r="J181" s="41">
        <v>0</v>
      </c>
      <c r="K181" s="41">
        <v>0</v>
      </c>
      <c r="L181" s="5">
        <v>492</v>
      </c>
      <c r="M181" s="5">
        <v>0</v>
      </c>
      <c r="N181" s="5">
        <v>0</v>
      </c>
      <c r="O181" s="7">
        <v>13912.210000000001</v>
      </c>
      <c r="P181" s="7">
        <v>0</v>
      </c>
      <c r="Q181" s="7">
        <v>0</v>
      </c>
      <c r="R181" s="6">
        <v>193724.60791994279</v>
      </c>
      <c r="S181" s="6">
        <v>0</v>
      </c>
      <c r="T181" s="6">
        <v>0</v>
      </c>
    </row>
    <row r="182" spans="1:20" ht="15" customHeight="1" x14ac:dyDescent="0.2">
      <c r="A182" s="43">
        <v>703</v>
      </c>
      <c r="B182" s="3" t="s">
        <v>283</v>
      </c>
      <c r="C182" s="5">
        <v>2948</v>
      </c>
      <c r="D182" s="13" t="s">
        <v>278</v>
      </c>
      <c r="E182" s="14">
        <v>45615</v>
      </c>
      <c r="F182" s="41">
        <f t="shared" si="5"/>
        <v>4.4535849512913402E-2</v>
      </c>
      <c r="G182" s="6">
        <v>48157.649999999994</v>
      </c>
      <c r="H182" s="6">
        <v>1081323.2604002857</v>
      </c>
      <c r="I182" s="41">
        <v>1</v>
      </c>
      <c r="J182" s="41">
        <v>0</v>
      </c>
      <c r="K182" s="41">
        <v>0</v>
      </c>
      <c r="L182" s="5">
        <v>2948</v>
      </c>
      <c r="M182" s="5">
        <v>0</v>
      </c>
      <c r="N182" s="5">
        <v>0</v>
      </c>
      <c r="O182" s="7">
        <v>48157.649999999994</v>
      </c>
      <c r="P182" s="7">
        <v>0</v>
      </c>
      <c r="Q182" s="7">
        <v>0</v>
      </c>
      <c r="R182" s="6">
        <v>1081323.2604002857</v>
      </c>
      <c r="S182" s="6">
        <v>0</v>
      </c>
      <c r="T182" s="6">
        <v>0</v>
      </c>
    </row>
    <row r="183" spans="1:20" ht="15" customHeight="1" x14ac:dyDescent="0.2">
      <c r="A183" s="43">
        <v>699</v>
      </c>
      <c r="B183" s="3" t="s">
        <v>284</v>
      </c>
      <c r="C183" s="5">
        <v>1922</v>
      </c>
      <c r="D183" s="13" t="s">
        <v>87</v>
      </c>
      <c r="E183" s="14">
        <v>45615</v>
      </c>
      <c r="F183" s="41">
        <f t="shared" si="5"/>
        <v>7.4327410133781619E-3</v>
      </c>
      <c r="G183" s="6">
        <v>4280.68</v>
      </c>
      <c r="H183" s="6">
        <v>575922.12513462</v>
      </c>
      <c r="I183" s="41">
        <v>1</v>
      </c>
      <c r="J183" s="41">
        <v>0</v>
      </c>
      <c r="K183" s="41">
        <v>0</v>
      </c>
      <c r="L183" s="5">
        <v>1922</v>
      </c>
      <c r="M183" s="5">
        <v>0</v>
      </c>
      <c r="N183" s="5">
        <v>0</v>
      </c>
      <c r="O183" s="7">
        <v>4280.68</v>
      </c>
      <c r="P183" s="7">
        <v>0</v>
      </c>
      <c r="Q183" s="7">
        <v>0</v>
      </c>
      <c r="R183" s="6">
        <v>575922.12513462</v>
      </c>
      <c r="S183" s="6">
        <v>0</v>
      </c>
      <c r="T183" s="6">
        <v>0</v>
      </c>
    </row>
    <row r="184" spans="1:20" ht="15" customHeight="1" x14ac:dyDescent="0.2">
      <c r="A184" s="43">
        <v>700</v>
      </c>
      <c r="B184" s="3" t="s">
        <v>285</v>
      </c>
      <c r="C184" s="5">
        <v>2369</v>
      </c>
      <c r="D184" s="13" t="s">
        <v>286</v>
      </c>
      <c r="E184" s="14">
        <v>45615</v>
      </c>
      <c r="F184" s="41">
        <f t="shared" si="5"/>
        <v>0.13137754380358363</v>
      </c>
      <c r="G184" s="6">
        <v>80262.75</v>
      </c>
      <c r="H184" s="6">
        <v>610932.03355968546</v>
      </c>
      <c r="I184" s="41">
        <v>1</v>
      </c>
      <c r="J184" s="41">
        <v>0</v>
      </c>
      <c r="K184" s="41">
        <v>0</v>
      </c>
      <c r="L184" s="5">
        <v>2369</v>
      </c>
      <c r="M184" s="5">
        <v>0</v>
      </c>
      <c r="N184" s="5">
        <v>0</v>
      </c>
      <c r="O184" s="7">
        <v>80262.75</v>
      </c>
      <c r="P184" s="7">
        <v>0</v>
      </c>
      <c r="Q184" s="7">
        <v>0</v>
      </c>
      <c r="R184" s="6">
        <v>610932.03355968546</v>
      </c>
      <c r="S184" s="6">
        <v>0</v>
      </c>
      <c r="T184" s="6">
        <v>0</v>
      </c>
    </row>
    <row r="185" spans="1:20" ht="15" customHeight="1" x14ac:dyDescent="0.2">
      <c r="A185" s="43">
        <v>9991</v>
      </c>
      <c r="B185" s="3" t="s">
        <v>287</v>
      </c>
      <c r="C185" s="5">
        <v>609</v>
      </c>
      <c r="D185" s="13" t="s">
        <v>70</v>
      </c>
      <c r="E185" s="14" t="s">
        <v>27</v>
      </c>
      <c r="F185" s="41" t="str">
        <f t="shared" si="5"/>
        <v/>
      </c>
      <c r="G185" s="39" t="s">
        <v>27</v>
      </c>
      <c r="H185" s="6">
        <v>239793</v>
      </c>
      <c r="I185" s="41">
        <v>0</v>
      </c>
      <c r="J185" s="41">
        <v>1</v>
      </c>
      <c r="K185" s="41">
        <v>0</v>
      </c>
      <c r="L185" s="5">
        <v>0</v>
      </c>
      <c r="M185" s="5">
        <v>609</v>
      </c>
      <c r="N185" s="5">
        <v>0</v>
      </c>
      <c r="O185" s="7" t="s">
        <v>30</v>
      </c>
      <c r="P185" s="7" t="s">
        <v>30</v>
      </c>
      <c r="Q185" s="7" t="s">
        <v>30</v>
      </c>
      <c r="R185" s="6">
        <v>0</v>
      </c>
      <c r="S185" s="6">
        <v>239793</v>
      </c>
      <c r="T185" s="6">
        <v>0</v>
      </c>
    </row>
    <row r="186" spans="1:20" ht="15" customHeight="1" x14ac:dyDescent="0.2">
      <c r="A186" s="43">
        <v>2607</v>
      </c>
      <c r="B186" s="3" t="s">
        <v>288</v>
      </c>
      <c r="C186" s="5">
        <v>2343</v>
      </c>
      <c r="D186" s="13" t="s">
        <v>66</v>
      </c>
      <c r="E186" s="14">
        <v>44958</v>
      </c>
      <c r="F186" s="41">
        <f t="shared" si="5"/>
        <v>0.11160699457167308</v>
      </c>
      <c r="G186" s="6">
        <v>33175.269999999997</v>
      </c>
      <c r="H186" s="6">
        <v>297250.81413867045</v>
      </c>
      <c r="I186" s="41">
        <v>1</v>
      </c>
      <c r="J186" s="41">
        <v>0</v>
      </c>
      <c r="K186" s="41">
        <v>0</v>
      </c>
      <c r="L186" s="5">
        <v>2343</v>
      </c>
      <c r="M186" s="5">
        <v>0</v>
      </c>
      <c r="N186" s="5">
        <v>0</v>
      </c>
      <c r="O186" s="7">
        <v>33175.269999999997</v>
      </c>
      <c r="P186" s="7">
        <v>0</v>
      </c>
      <c r="Q186" s="7">
        <v>0</v>
      </c>
      <c r="R186" s="6">
        <v>297250.81413867045</v>
      </c>
      <c r="S186" s="6">
        <v>0</v>
      </c>
      <c r="T186" s="6">
        <v>0</v>
      </c>
    </row>
    <row r="187" spans="1:20" ht="15" customHeight="1" x14ac:dyDescent="0.2">
      <c r="A187" s="43">
        <v>2569</v>
      </c>
      <c r="B187" s="3" t="s">
        <v>289</v>
      </c>
      <c r="C187" s="5">
        <v>782</v>
      </c>
      <c r="D187" s="13" t="s">
        <v>290</v>
      </c>
      <c r="E187" s="14">
        <v>44959</v>
      </c>
      <c r="F187" s="41">
        <f t="shared" si="5"/>
        <v>0</v>
      </c>
      <c r="G187" s="6">
        <v>0</v>
      </c>
      <c r="H187" s="6">
        <v>92432.444141053129</v>
      </c>
      <c r="I187" s="41">
        <v>0</v>
      </c>
      <c r="J187" s="41">
        <v>1</v>
      </c>
      <c r="K187" s="41">
        <v>0</v>
      </c>
      <c r="L187" s="5">
        <v>0</v>
      </c>
      <c r="M187" s="5">
        <v>782</v>
      </c>
      <c r="N187" s="5">
        <v>0</v>
      </c>
      <c r="O187" s="7">
        <v>0</v>
      </c>
      <c r="P187" s="7">
        <v>0</v>
      </c>
      <c r="Q187" s="7">
        <v>0</v>
      </c>
      <c r="R187" s="6">
        <v>0</v>
      </c>
      <c r="S187" s="6">
        <v>92432.444141053129</v>
      </c>
      <c r="T187" s="6">
        <v>0</v>
      </c>
    </row>
    <row r="188" spans="1:20" ht="15" customHeight="1" x14ac:dyDescent="0.2">
      <c r="A188" s="43">
        <v>2568</v>
      </c>
      <c r="B188" s="3" t="s">
        <v>291</v>
      </c>
      <c r="C188" s="5">
        <v>825</v>
      </c>
      <c r="D188" s="13" t="s">
        <v>290</v>
      </c>
      <c r="E188" s="14">
        <v>44959</v>
      </c>
      <c r="F188" s="41">
        <f t="shared" si="5"/>
        <v>0</v>
      </c>
      <c r="G188" s="6">
        <v>0</v>
      </c>
      <c r="H188" s="6">
        <v>92432.444141053129</v>
      </c>
      <c r="I188" s="41">
        <v>0</v>
      </c>
      <c r="J188" s="41">
        <v>1</v>
      </c>
      <c r="K188" s="41">
        <v>0</v>
      </c>
      <c r="L188" s="5">
        <v>0</v>
      </c>
      <c r="M188" s="5">
        <v>825</v>
      </c>
      <c r="N188" s="5">
        <v>0</v>
      </c>
      <c r="O188" s="7">
        <v>0</v>
      </c>
      <c r="P188" s="7">
        <v>0</v>
      </c>
      <c r="Q188" s="7">
        <v>0</v>
      </c>
      <c r="R188" s="6">
        <v>0</v>
      </c>
      <c r="S188" s="6">
        <v>92432.444141053129</v>
      </c>
      <c r="T188" s="6">
        <v>0</v>
      </c>
    </row>
    <row r="189" spans="1:20" ht="15" customHeight="1" x14ac:dyDescent="0.2">
      <c r="A189" s="43">
        <v>2606</v>
      </c>
      <c r="B189" s="3" t="s">
        <v>292</v>
      </c>
      <c r="C189" s="5">
        <v>1086</v>
      </c>
      <c r="D189" s="13" t="s">
        <v>47</v>
      </c>
      <c r="E189" s="14">
        <v>44978</v>
      </c>
      <c r="F189" s="41">
        <f t="shared" si="5"/>
        <v>0.10506587910136481</v>
      </c>
      <c r="G189" s="6">
        <v>21403.4</v>
      </c>
      <c r="H189" s="6">
        <v>203714.09046461756</v>
      </c>
      <c r="I189" s="41">
        <v>0</v>
      </c>
      <c r="J189" s="41">
        <v>1</v>
      </c>
      <c r="K189" s="41">
        <v>0</v>
      </c>
      <c r="L189" s="5">
        <v>0</v>
      </c>
      <c r="M189" s="5">
        <v>1086</v>
      </c>
      <c r="N189" s="5">
        <v>0</v>
      </c>
      <c r="O189" s="7">
        <v>0</v>
      </c>
      <c r="P189" s="7">
        <v>21403.4</v>
      </c>
      <c r="Q189" s="7">
        <v>0</v>
      </c>
      <c r="R189" s="6">
        <v>0</v>
      </c>
      <c r="S189" s="6">
        <v>203714.09046461756</v>
      </c>
      <c r="T189" s="6">
        <v>0</v>
      </c>
    </row>
    <row r="190" spans="1:20" ht="15" customHeight="1" x14ac:dyDescent="0.2">
      <c r="A190" s="43">
        <v>603</v>
      </c>
      <c r="B190" s="3" t="s">
        <v>293</v>
      </c>
      <c r="C190" s="5">
        <v>31408</v>
      </c>
      <c r="D190" s="13" t="s">
        <v>294</v>
      </c>
      <c r="E190" s="14">
        <v>46038</v>
      </c>
      <c r="F190" s="41">
        <f t="shared" si="5"/>
        <v>5.881924490504134E-2</v>
      </c>
      <c r="G190" s="6">
        <v>1173976.49</v>
      </c>
      <c r="H190" s="6">
        <v>19959054.079923756</v>
      </c>
      <c r="I190" s="41">
        <v>1</v>
      </c>
      <c r="J190" s="41">
        <v>0</v>
      </c>
      <c r="K190" s="41">
        <v>0</v>
      </c>
      <c r="L190" s="5">
        <v>31408</v>
      </c>
      <c r="M190" s="5">
        <v>0</v>
      </c>
      <c r="N190" s="5">
        <v>0</v>
      </c>
      <c r="O190" s="7">
        <v>1173976.49</v>
      </c>
      <c r="P190" s="7">
        <v>0</v>
      </c>
      <c r="Q190" s="7">
        <v>0</v>
      </c>
      <c r="R190" s="6">
        <v>19959054.079923756</v>
      </c>
      <c r="S190" s="6">
        <v>0</v>
      </c>
      <c r="T190" s="6">
        <v>0</v>
      </c>
    </row>
    <row r="191" spans="1:20" ht="15" customHeight="1" x14ac:dyDescent="0.2">
      <c r="A191" s="43">
        <v>2605</v>
      </c>
      <c r="B191" s="3" t="s">
        <v>295</v>
      </c>
      <c r="C191" s="5">
        <v>1658</v>
      </c>
      <c r="D191" s="13" t="s">
        <v>296</v>
      </c>
      <c r="E191" s="14">
        <v>44978</v>
      </c>
      <c r="F191" s="41">
        <f t="shared" si="5"/>
        <v>6.5340001976555984E-2</v>
      </c>
      <c r="G191" s="6">
        <v>15517.47</v>
      </c>
      <c r="H191" s="6">
        <v>237488.05525851797</v>
      </c>
      <c r="I191" s="41">
        <v>0</v>
      </c>
      <c r="J191" s="41">
        <v>1</v>
      </c>
      <c r="K191" s="41">
        <v>0</v>
      </c>
      <c r="L191" s="5">
        <v>0</v>
      </c>
      <c r="M191" s="5">
        <v>1658</v>
      </c>
      <c r="N191" s="5">
        <v>0</v>
      </c>
      <c r="O191" s="7">
        <v>0</v>
      </c>
      <c r="P191" s="7">
        <v>15517.47</v>
      </c>
      <c r="Q191" s="7">
        <v>0</v>
      </c>
      <c r="R191" s="6">
        <v>0</v>
      </c>
      <c r="S191" s="6">
        <v>237488.05525851797</v>
      </c>
      <c r="T191" s="6">
        <v>0</v>
      </c>
    </row>
    <row r="192" spans="1:20" ht="15" customHeight="1" x14ac:dyDescent="0.2">
      <c r="A192" s="43">
        <v>406</v>
      </c>
      <c r="B192" s="3" t="s">
        <v>297</v>
      </c>
      <c r="C192" s="5">
        <v>18849</v>
      </c>
      <c r="D192" s="13" t="s">
        <v>298</v>
      </c>
      <c r="E192" s="14">
        <v>45014</v>
      </c>
      <c r="F192" s="41">
        <f t="shared" si="5"/>
        <v>1.3343928046490447E-3</v>
      </c>
      <c r="G192" s="6">
        <v>16052.55</v>
      </c>
      <c r="H192" s="6">
        <v>12029853.536434453</v>
      </c>
      <c r="I192" s="41">
        <v>1</v>
      </c>
      <c r="J192" s="41">
        <v>0</v>
      </c>
      <c r="K192" s="41">
        <v>0</v>
      </c>
      <c r="L192" s="5">
        <v>18849</v>
      </c>
      <c r="M192" s="5">
        <v>0</v>
      </c>
      <c r="N192" s="5">
        <v>0</v>
      </c>
      <c r="O192" s="7">
        <v>16052.55</v>
      </c>
      <c r="P192" s="7">
        <v>0</v>
      </c>
      <c r="Q192" s="7">
        <v>0</v>
      </c>
      <c r="R192" s="6">
        <v>12029853.536434453</v>
      </c>
      <c r="S192" s="6">
        <v>0</v>
      </c>
      <c r="T192" s="6">
        <v>0</v>
      </c>
    </row>
    <row r="193" spans="1:20" ht="15" customHeight="1" x14ac:dyDescent="0.2">
      <c r="A193" s="43">
        <v>2304</v>
      </c>
      <c r="B193" s="3" t="s">
        <v>299</v>
      </c>
      <c r="C193" s="5">
        <v>28407.68</v>
      </c>
      <c r="D193" s="13" t="s">
        <v>221</v>
      </c>
      <c r="E193" s="14">
        <v>45889</v>
      </c>
      <c r="F193" s="41">
        <f t="shared" si="5"/>
        <v>0.10633646540301786</v>
      </c>
      <c r="G193" s="6">
        <v>546321.79</v>
      </c>
      <c r="H193" s="6">
        <v>5137671.1453538239</v>
      </c>
      <c r="I193" s="41">
        <v>0</v>
      </c>
      <c r="J193" s="41">
        <v>1</v>
      </c>
      <c r="K193" s="41">
        <v>0</v>
      </c>
      <c r="L193" s="5">
        <v>0</v>
      </c>
      <c r="M193" s="5">
        <v>28407.68</v>
      </c>
      <c r="N193" s="5">
        <v>0</v>
      </c>
      <c r="O193" s="7">
        <v>0</v>
      </c>
      <c r="P193" s="7">
        <v>546321.79</v>
      </c>
      <c r="Q193" s="7">
        <v>0</v>
      </c>
      <c r="R193" s="6">
        <v>0</v>
      </c>
      <c r="S193" s="6">
        <v>5137671.1453538239</v>
      </c>
      <c r="T193" s="6">
        <v>0</v>
      </c>
    </row>
    <row r="194" spans="1:20" ht="15" customHeight="1" x14ac:dyDescent="0.2">
      <c r="A194" s="43">
        <v>317</v>
      </c>
      <c r="B194" s="3" t="s">
        <v>300</v>
      </c>
      <c r="C194" s="5">
        <v>2927</v>
      </c>
      <c r="D194" s="13" t="s">
        <v>68</v>
      </c>
      <c r="E194" s="14">
        <v>45582</v>
      </c>
      <c r="F194" s="41">
        <f t="shared" si="5"/>
        <v>1.0965328380669622E-2</v>
      </c>
      <c r="G194" s="6">
        <v>10701.7</v>
      </c>
      <c r="H194" s="6">
        <v>975958.0040362163</v>
      </c>
      <c r="I194" s="41">
        <v>1</v>
      </c>
      <c r="J194" s="41">
        <v>0</v>
      </c>
      <c r="K194" s="41">
        <v>0</v>
      </c>
      <c r="L194" s="5">
        <v>2927</v>
      </c>
      <c r="M194" s="5">
        <v>0</v>
      </c>
      <c r="N194" s="5">
        <v>0</v>
      </c>
      <c r="O194" s="7">
        <v>10701.7</v>
      </c>
      <c r="P194" s="7">
        <v>0</v>
      </c>
      <c r="Q194" s="7">
        <v>0</v>
      </c>
      <c r="R194" s="6">
        <v>975958.0040362163</v>
      </c>
      <c r="S194" s="6">
        <v>0</v>
      </c>
      <c r="T194" s="6">
        <v>0</v>
      </c>
    </row>
    <row r="195" spans="1:20" ht="15" customHeight="1" x14ac:dyDescent="0.2">
      <c r="A195" s="43">
        <v>229</v>
      </c>
      <c r="B195" s="3" t="s">
        <v>301</v>
      </c>
      <c r="C195" s="5">
        <v>2378</v>
      </c>
      <c r="D195" s="13" t="s">
        <v>54</v>
      </c>
      <c r="E195" s="14">
        <v>44663</v>
      </c>
      <c r="F195" s="41">
        <f t="shared" si="5"/>
        <v>6.5443258247377262E-3</v>
      </c>
      <c r="G195" s="6">
        <v>3886.8599999999997</v>
      </c>
      <c r="H195" s="6">
        <v>593928.25236597564</v>
      </c>
      <c r="I195" s="41">
        <v>1</v>
      </c>
      <c r="J195" s="41">
        <v>0</v>
      </c>
      <c r="K195" s="41">
        <v>0</v>
      </c>
      <c r="L195" s="5">
        <v>2378</v>
      </c>
      <c r="M195" s="5">
        <v>0</v>
      </c>
      <c r="N195" s="5">
        <v>0</v>
      </c>
      <c r="O195" s="7">
        <v>3886.8599999999997</v>
      </c>
      <c r="P195" s="7">
        <v>0</v>
      </c>
      <c r="Q195" s="7">
        <v>0</v>
      </c>
      <c r="R195" s="6">
        <v>593928.25236597564</v>
      </c>
      <c r="S195" s="6">
        <v>0</v>
      </c>
      <c r="T195" s="6">
        <v>0</v>
      </c>
    </row>
    <row r="196" spans="1:20" ht="15" customHeight="1" x14ac:dyDescent="0.2">
      <c r="A196" s="43">
        <v>238</v>
      </c>
      <c r="B196" s="3" t="s">
        <v>302</v>
      </c>
      <c r="C196" s="5">
        <v>10491</v>
      </c>
      <c r="D196" s="13" t="s">
        <v>257</v>
      </c>
      <c r="E196" s="14">
        <v>46143</v>
      </c>
      <c r="F196" s="41">
        <f t="shared" si="5"/>
        <v>0</v>
      </c>
      <c r="G196" s="6">
        <v>0</v>
      </c>
      <c r="H196" s="6">
        <v>3103205.8943684208</v>
      </c>
      <c r="I196" s="41">
        <v>1</v>
      </c>
      <c r="J196" s="41">
        <v>0</v>
      </c>
      <c r="K196" s="41">
        <v>0</v>
      </c>
      <c r="L196" s="5">
        <v>10491</v>
      </c>
      <c r="M196" s="5">
        <v>0</v>
      </c>
      <c r="N196" s="5">
        <v>0</v>
      </c>
      <c r="O196" s="7">
        <v>0</v>
      </c>
      <c r="P196" s="7">
        <v>0</v>
      </c>
      <c r="Q196" s="7">
        <v>0</v>
      </c>
      <c r="R196" s="6">
        <v>3103205.8943684208</v>
      </c>
      <c r="S196" s="6">
        <v>0</v>
      </c>
      <c r="T196" s="6">
        <v>0</v>
      </c>
    </row>
    <row r="197" spans="1:20" ht="15" customHeight="1" x14ac:dyDescent="0.2">
      <c r="A197" s="43">
        <v>227</v>
      </c>
      <c r="B197" s="3" t="s">
        <v>303</v>
      </c>
      <c r="C197" s="5">
        <v>13151</v>
      </c>
      <c r="D197" s="13" t="s">
        <v>153</v>
      </c>
      <c r="E197" s="14">
        <v>45805</v>
      </c>
      <c r="F197" s="41">
        <f t="shared" si="5"/>
        <v>8.5887995861461119E-3</v>
      </c>
      <c r="G197" s="6">
        <v>31570.019999999997</v>
      </c>
      <c r="H197" s="6">
        <v>3675719.7188444128</v>
      </c>
      <c r="I197" s="41">
        <v>1</v>
      </c>
      <c r="J197" s="41">
        <v>0</v>
      </c>
      <c r="K197" s="41">
        <v>0</v>
      </c>
      <c r="L197" s="5">
        <v>13151</v>
      </c>
      <c r="M197" s="5">
        <v>0</v>
      </c>
      <c r="N197" s="5">
        <v>0</v>
      </c>
      <c r="O197" s="7">
        <v>31570.019999999997</v>
      </c>
      <c r="P197" s="7">
        <v>0</v>
      </c>
      <c r="Q197" s="7">
        <v>0</v>
      </c>
      <c r="R197" s="6">
        <v>3675719.7188444128</v>
      </c>
      <c r="S197" s="6">
        <v>0</v>
      </c>
      <c r="T197" s="6">
        <v>0</v>
      </c>
    </row>
    <row r="198" spans="1:20" ht="15" customHeight="1" x14ac:dyDescent="0.2">
      <c r="A198" s="43">
        <v>232</v>
      </c>
      <c r="B198" s="3" t="s">
        <v>304</v>
      </c>
      <c r="C198" s="5">
        <v>6001</v>
      </c>
      <c r="D198" s="13" t="s">
        <v>186</v>
      </c>
      <c r="E198" s="14">
        <v>44946</v>
      </c>
      <c r="F198" s="41">
        <f t="shared" si="5"/>
        <v>2.533387941207037E-3</v>
      </c>
      <c r="G198" s="6">
        <v>5350.85</v>
      </c>
      <c r="H198" s="6">
        <v>2112132.1030092924</v>
      </c>
      <c r="I198" s="41">
        <v>1</v>
      </c>
      <c r="J198" s="41">
        <v>0</v>
      </c>
      <c r="K198" s="41">
        <v>0</v>
      </c>
      <c r="L198" s="5">
        <v>6001</v>
      </c>
      <c r="M198" s="5">
        <v>0</v>
      </c>
      <c r="N198" s="5">
        <v>0</v>
      </c>
      <c r="O198" s="7">
        <v>5350.85</v>
      </c>
      <c r="P198" s="7">
        <v>0</v>
      </c>
      <c r="Q198" s="7">
        <v>0</v>
      </c>
      <c r="R198" s="6">
        <v>2112132.1030092924</v>
      </c>
      <c r="S198" s="6">
        <v>0</v>
      </c>
      <c r="T198" s="6">
        <v>0</v>
      </c>
    </row>
    <row r="199" spans="1:20" ht="15" customHeight="1" x14ac:dyDescent="0.2">
      <c r="A199" s="43">
        <v>255</v>
      </c>
      <c r="B199" s="3" t="s">
        <v>305</v>
      </c>
      <c r="C199" s="5">
        <v>4994</v>
      </c>
      <c r="D199" s="13" t="s">
        <v>221</v>
      </c>
      <c r="E199" s="14">
        <v>45385</v>
      </c>
      <c r="F199" s="41">
        <f t="shared" si="5"/>
        <v>4.2993200402420495E-2</v>
      </c>
      <c r="G199" s="6">
        <v>43876.97</v>
      </c>
      <c r="H199" s="6">
        <v>1020556.0318680009</v>
      </c>
      <c r="I199" s="41">
        <v>1</v>
      </c>
      <c r="J199" s="41">
        <v>0</v>
      </c>
      <c r="K199" s="41">
        <v>0</v>
      </c>
      <c r="L199" s="5">
        <v>4994</v>
      </c>
      <c r="M199" s="5">
        <v>0</v>
      </c>
      <c r="N199" s="5">
        <v>0</v>
      </c>
      <c r="O199" s="7">
        <v>43876.97</v>
      </c>
      <c r="P199" s="7">
        <v>0</v>
      </c>
      <c r="Q199" s="7">
        <v>0</v>
      </c>
      <c r="R199" s="6">
        <v>1020556.0318680009</v>
      </c>
      <c r="S199" s="6">
        <v>0</v>
      </c>
      <c r="T199" s="6">
        <v>0</v>
      </c>
    </row>
    <row r="200" spans="1:20" ht="15" customHeight="1" x14ac:dyDescent="0.2">
      <c r="A200" s="43">
        <v>233</v>
      </c>
      <c r="B200" s="3" t="s">
        <v>306</v>
      </c>
      <c r="C200" s="5">
        <v>1934</v>
      </c>
      <c r="D200" s="13" t="s">
        <v>234</v>
      </c>
      <c r="E200" s="14">
        <v>46104</v>
      </c>
      <c r="F200" s="41">
        <f t="shared" si="5"/>
        <v>0</v>
      </c>
      <c r="G200" s="6">
        <v>0</v>
      </c>
      <c r="H200" s="6">
        <v>723216.02592089586</v>
      </c>
      <c r="I200" s="41">
        <v>1</v>
      </c>
      <c r="J200" s="41">
        <v>0</v>
      </c>
      <c r="K200" s="41">
        <v>0</v>
      </c>
      <c r="L200" s="5">
        <v>1934</v>
      </c>
      <c r="M200" s="5">
        <v>0</v>
      </c>
      <c r="N200" s="5">
        <v>0</v>
      </c>
      <c r="O200" s="7">
        <v>0</v>
      </c>
      <c r="P200" s="7">
        <v>0</v>
      </c>
      <c r="Q200" s="7">
        <v>0</v>
      </c>
      <c r="R200" s="6">
        <v>723216.02592089586</v>
      </c>
      <c r="S200" s="6">
        <v>0</v>
      </c>
      <c r="T200" s="6">
        <v>0</v>
      </c>
    </row>
    <row r="201" spans="1:20" ht="15" customHeight="1" x14ac:dyDescent="0.2">
      <c r="A201" s="43">
        <v>253</v>
      </c>
      <c r="B201" s="3" t="s">
        <v>307</v>
      </c>
      <c r="C201" s="5">
        <v>8277</v>
      </c>
      <c r="D201" s="13" t="s">
        <v>221</v>
      </c>
      <c r="E201" s="14">
        <v>46085</v>
      </c>
      <c r="F201" s="41">
        <f t="shared" si="5"/>
        <v>0.23223191729027939</v>
      </c>
      <c r="G201" s="6">
        <v>470874.8</v>
      </c>
      <c r="H201" s="6">
        <v>2027605.8756016202</v>
      </c>
      <c r="I201" s="41">
        <v>1</v>
      </c>
      <c r="J201" s="41">
        <v>0</v>
      </c>
      <c r="K201" s="41">
        <v>0</v>
      </c>
      <c r="L201" s="5">
        <v>8277</v>
      </c>
      <c r="M201" s="5">
        <v>0</v>
      </c>
      <c r="N201" s="5">
        <v>0</v>
      </c>
      <c r="O201" s="7">
        <v>470874.8</v>
      </c>
      <c r="P201" s="7">
        <v>0</v>
      </c>
      <c r="Q201" s="7">
        <v>0</v>
      </c>
      <c r="R201" s="6">
        <v>2027605.8756016202</v>
      </c>
      <c r="S201" s="6">
        <v>0</v>
      </c>
      <c r="T201" s="6">
        <v>0</v>
      </c>
    </row>
    <row r="202" spans="1:20" ht="15" customHeight="1" x14ac:dyDescent="0.2">
      <c r="A202" s="43">
        <v>231</v>
      </c>
      <c r="B202" s="3" t="s">
        <v>308</v>
      </c>
      <c r="C202" s="5">
        <v>10098</v>
      </c>
      <c r="D202" s="13" t="s">
        <v>186</v>
      </c>
      <c r="E202" s="14">
        <v>46107</v>
      </c>
      <c r="F202" s="41">
        <f t="shared" si="5"/>
        <v>3.5942728741835399E-2</v>
      </c>
      <c r="G202" s="6">
        <v>156244.82</v>
      </c>
      <c r="H202" s="6">
        <v>4347049.4720157254</v>
      </c>
      <c r="I202" s="41">
        <v>1</v>
      </c>
      <c r="J202" s="41">
        <v>0</v>
      </c>
      <c r="K202" s="41">
        <v>0</v>
      </c>
      <c r="L202" s="5">
        <v>10098</v>
      </c>
      <c r="M202" s="5">
        <v>0</v>
      </c>
      <c r="N202" s="5">
        <v>0</v>
      </c>
      <c r="O202" s="7">
        <v>156244.82</v>
      </c>
      <c r="P202" s="7">
        <v>0</v>
      </c>
      <c r="Q202" s="7">
        <v>0</v>
      </c>
      <c r="R202" s="6">
        <v>4347049.4720157254</v>
      </c>
      <c r="S202" s="6">
        <v>0</v>
      </c>
      <c r="T202" s="6">
        <v>0</v>
      </c>
    </row>
    <row r="203" spans="1:20" ht="15" customHeight="1" x14ac:dyDescent="0.2">
      <c r="A203" s="43">
        <v>1162</v>
      </c>
      <c r="B203" s="3" t="s">
        <v>309</v>
      </c>
      <c r="C203" s="5">
        <v>1690</v>
      </c>
      <c r="D203" s="13" t="s">
        <v>103</v>
      </c>
      <c r="E203" s="14">
        <v>46080</v>
      </c>
      <c r="F203" s="41">
        <f t="shared" si="5"/>
        <v>0</v>
      </c>
      <c r="G203" s="6">
        <v>0</v>
      </c>
      <c r="H203" s="6">
        <v>2782773.1852162955</v>
      </c>
      <c r="I203" s="41">
        <v>1</v>
      </c>
      <c r="J203" s="41">
        <v>0</v>
      </c>
      <c r="K203" s="41">
        <v>0</v>
      </c>
      <c r="L203" s="5">
        <v>1690</v>
      </c>
      <c r="M203" s="5">
        <v>0</v>
      </c>
      <c r="N203" s="5">
        <v>0</v>
      </c>
      <c r="O203" s="7">
        <v>0</v>
      </c>
      <c r="P203" s="7">
        <v>0</v>
      </c>
      <c r="Q203" s="7">
        <v>0</v>
      </c>
      <c r="R203" s="6">
        <v>2782773.1852162955</v>
      </c>
      <c r="S203" s="6">
        <v>0</v>
      </c>
      <c r="T203" s="6">
        <v>0</v>
      </c>
    </row>
    <row r="204" spans="1:20" ht="15" customHeight="1" x14ac:dyDescent="0.2">
      <c r="A204" s="43">
        <v>1755</v>
      </c>
      <c r="B204" s="3" t="s">
        <v>310</v>
      </c>
      <c r="C204" s="5">
        <v>17705</v>
      </c>
      <c r="D204" s="13">
        <v>2026</v>
      </c>
      <c r="E204" s="14" t="s">
        <v>27</v>
      </c>
      <c r="F204" s="41">
        <f t="shared" si="5"/>
        <v>0</v>
      </c>
      <c r="G204" s="6">
        <v>0</v>
      </c>
      <c r="H204" s="6">
        <v>60118501</v>
      </c>
      <c r="I204" s="41">
        <v>1</v>
      </c>
      <c r="J204" s="41">
        <v>0</v>
      </c>
      <c r="K204" s="41">
        <v>0</v>
      </c>
      <c r="L204" s="5">
        <v>17705</v>
      </c>
      <c r="M204" s="5">
        <v>0</v>
      </c>
      <c r="N204" s="5">
        <v>0</v>
      </c>
      <c r="O204" s="7">
        <v>0</v>
      </c>
      <c r="P204" s="7">
        <v>0</v>
      </c>
      <c r="Q204" s="7">
        <v>0</v>
      </c>
      <c r="R204" s="6">
        <v>60118501</v>
      </c>
      <c r="S204" s="6">
        <v>0</v>
      </c>
      <c r="T204" s="6">
        <v>0</v>
      </c>
    </row>
    <row r="205" spans="1:20" ht="15" customHeight="1" x14ac:dyDescent="0.2">
      <c r="A205" s="43">
        <v>3755</v>
      </c>
      <c r="B205" s="3" t="s">
        <v>311</v>
      </c>
      <c r="C205" s="5">
        <v>69041</v>
      </c>
      <c r="D205" s="13" t="s">
        <v>107</v>
      </c>
      <c r="E205" s="14">
        <v>40241</v>
      </c>
      <c r="F205" s="41" t="str">
        <f t="shared" si="5"/>
        <v/>
      </c>
      <c r="G205" s="39" t="s">
        <v>27</v>
      </c>
      <c r="H205" s="6">
        <v>27878176.018539432</v>
      </c>
      <c r="I205" s="41">
        <v>0</v>
      </c>
      <c r="J205" s="41">
        <v>0</v>
      </c>
      <c r="K205" s="41">
        <v>1</v>
      </c>
      <c r="L205" s="5">
        <v>0</v>
      </c>
      <c r="M205" s="5">
        <v>0</v>
      </c>
      <c r="N205" s="5">
        <v>69041</v>
      </c>
      <c r="O205" s="7" t="s">
        <v>30</v>
      </c>
      <c r="P205" s="7" t="s">
        <v>30</v>
      </c>
      <c r="Q205" s="7" t="s">
        <v>30</v>
      </c>
      <c r="R205" s="6">
        <v>0</v>
      </c>
      <c r="S205" s="6">
        <v>0</v>
      </c>
      <c r="T205" s="6">
        <v>27878176.018539432</v>
      </c>
    </row>
    <row r="206" spans="1:20" ht="15" customHeight="1" x14ac:dyDescent="0.2">
      <c r="A206" s="43">
        <v>1756</v>
      </c>
      <c r="B206" s="3" t="s">
        <v>312</v>
      </c>
      <c r="C206" s="5">
        <v>45631</v>
      </c>
      <c r="D206" s="13" t="s">
        <v>62</v>
      </c>
      <c r="E206" s="14">
        <v>40240</v>
      </c>
      <c r="F206" s="41" t="str">
        <f t="shared" si="5"/>
        <v/>
      </c>
      <c r="G206" s="39" t="s">
        <v>27</v>
      </c>
      <c r="H206" s="6">
        <v>20045612.606395043</v>
      </c>
      <c r="I206" s="41">
        <v>0.112857630537053</v>
      </c>
      <c r="J206" s="41">
        <v>0</v>
      </c>
      <c r="K206" s="41">
        <v>0.887142369462947</v>
      </c>
      <c r="L206" s="5">
        <v>5149.8065390362653</v>
      </c>
      <c r="M206" s="5">
        <v>0</v>
      </c>
      <c r="N206" s="5">
        <v>40481.193460963732</v>
      </c>
      <c r="O206" s="7" t="s">
        <v>30</v>
      </c>
      <c r="P206" s="7" t="s">
        <v>30</v>
      </c>
      <c r="Q206" s="7" t="s">
        <v>30</v>
      </c>
      <c r="R206" s="6">
        <v>2262300.3414214239</v>
      </c>
      <c r="S206" s="6">
        <v>0</v>
      </c>
      <c r="T206" s="6">
        <v>17783312.264973618</v>
      </c>
    </row>
    <row r="207" spans="1:20" ht="15" customHeight="1" x14ac:dyDescent="0.2">
      <c r="A207" s="43">
        <v>1762</v>
      </c>
      <c r="B207" s="3" t="s">
        <v>313</v>
      </c>
      <c r="C207" s="5">
        <v>456975</v>
      </c>
      <c r="D207" s="13">
        <v>2026</v>
      </c>
      <c r="E207" s="14" t="s">
        <v>27</v>
      </c>
      <c r="F207" s="41">
        <f t="shared" ref="F207:F270" si="6">IF(H207=0,"No CRV",IF(G207="No FCA","",G207/H207))</f>
        <v>0</v>
      </c>
      <c r="G207" s="6">
        <v>0</v>
      </c>
      <c r="H207" s="6">
        <v>46082007</v>
      </c>
      <c r="I207" s="41">
        <v>0</v>
      </c>
      <c r="J207" s="41">
        <v>1</v>
      </c>
      <c r="K207" s="41">
        <v>0</v>
      </c>
      <c r="L207" s="5">
        <v>0</v>
      </c>
      <c r="M207" s="5">
        <v>456975</v>
      </c>
      <c r="N207" s="5">
        <v>0</v>
      </c>
      <c r="O207" s="7">
        <v>0</v>
      </c>
      <c r="P207" s="7">
        <v>0</v>
      </c>
      <c r="Q207" s="7">
        <v>0</v>
      </c>
      <c r="R207" s="6">
        <v>0</v>
      </c>
      <c r="S207" s="6">
        <v>46082007</v>
      </c>
      <c r="T207" s="6">
        <v>0</v>
      </c>
    </row>
    <row r="208" spans="1:20" ht="15" customHeight="1" x14ac:dyDescent="0.2">
      <c r="A208" s="43">
        <v>595</v>
      </c>
      <c r="B208" s="3" t="s">
        <v>314</v>
      </c>
      <c r="C208" s="5">
        <v>76104</v>
      </c>
      <c r="D208" s="13" t="s">
        <v>221</v>
      </c>
      <c r="E208" s="14">
        <v>45091</v>
      </c>
      <c r="F208" s="41">
        <f t="shared" si="6"/>
        <v>0.7623796359501005</v>
      </c>
      <c r="G208" s="6">
        <v>6293211.75</v>
      </c>
      <c r="H208" s="6">
        <v>8254695.4997784132</v>
      </c>
      <c r="I208" s="41">
        <v>4.9386370323710703E-2</v>
      </c>
      <c r="J208" s="41">
        <v>0.95061362967628904</v>
      </c>
      <c r="K208" s="41">
        <v>0</v>
      </c>
      <c r="L208" s="5">
        <v>3758.5003271156793</v>
      </c>
      <c r="M208" s="5">
        <v>72345.499672884296</v>
      </c>
      <c r="N208" s="5">
        <v>0</v>
      </c>
      <c r="O208" s="7">
        <v>310798.8860110275</v>
      </c>
      <c r="P208" s="7">
        <v>5982412.8639889713</v>
      </c>
      <c r="Q208" s="7">
        <v>0</v>
      </c>
      <c r="R208" s="6">
        <v>407669.44886152493</v>
      </c>
      <c r="S208" s="6">
        <v>7847026.050916886</v>
      </c>
      <c r="T208" s="6">
        <v>0</v>
      </c>
    </row>
    <row r="209" spans="1:20" ht="15" customHeight="1" x14ac:dyDescent="0.2">
      <c r="A209" s="43">
        <v>5595</v>
      </c>
      <c r="B209" s="3" t="s">
        <v>315</v>
      </c>
      <c r="C209" s="5">
        <v>3278</v>
      </c>
      <c r="D209" s="13" t="s">
        <v>316</v>
      </c>
      <c r="E209" s="14" t="s">
        <v>27</v>
      </c>
      <c r="F209" s="44" t="str">
        <f t="shared" si="6"/>
        <v>No CRV</v>
      </c>
      <c r="G209" s="39" t="s">
        <v>27</v>
      </c>
      <c r="H209" s="6">
        <v>0</v>
      </c>
      <c r="I209" s="41">
        <v>0</v>
      </c>
      <c r="J209" s="41">
        <v>1</v>
      </c>
      <c r="K209" s="41">
        <v>0</v>
      </c>
      <c r="L209" s="5">
        <v>0</v>
      </c>
      <c r="M209" s="5">
        <v>3278</v>
      </c>
      <c r="N209" s="5">
        <v>0</v>
      </c>
      <c r="O209" s="7" t="s">
        <v>30</v>
      </c>
      <c r="P209" s="7" t="s">
        <v>30</v>
      </c>
      <c r="Q209" s="7" t="s">
        <v>30</v>
      </c>
      <c r="R209" s="6">
        <v>0</v>
      </c>
      <c r="S209" s="6">
        <v>0</v>
      </c>
      <c r="T209" s="6">
        <v>0</v>
      </c>
    </row>
    <row r="210" spans="1:20" ht="15" customHeight="1" x14ac:dyDescent="0.2">
      <c r="A210" s="43">
        <v>251</v>
      </c>
      <c r="B210" s="3" t="s">
        <v>317</v>
      </c>
      <c r="C210" s="5">
        <v>9667</v>
      </c>
      <c r="D210" s="13" t="s">
        <v>72</v>
      </c>
      <c r="E210" s="14">
        <v>45399</v>
      </c>
      <c r="F210" s="41">
        <f t="shared" si="6"/>
        <v>7.0733873822065498E-3</v>
      </c>
      <c r="G210" s="6">
        <v>19263.060000000001</v>
      </c>
      <c r="H210" s="6">
        <v>2723314.7230783892</v>
      </c>
      <c r="I210" s="41">
        <v>1</v>
      </c>
      <c r="J210" s="41">
        <v>0</v>
      </c>
      <c r="K210" s="41">
        <v>0</v>
      </c>
      <c r="L210" s="5">
        <v>9667</v>
      </c>
      <c r="M210" s="5">
        <v>0</v>
      </c>
      <c r="N210" s="5">
        <v>0</v>
      </c>
      <c r="O210" s="7">
        <v>19263.060000000001</v>
      </c>
      <c r="P210" s="7">
        <v>0</v>
      </c>
      <c r="Q210" s="7">
        <v>0</v>
      </c>
      <c r="R210" s="6">
        <v>2723314.7230783892</v>
      </c>
      <c r="S210" s="6">
        <v>0</v>
      </c>
      <c r="T210" s="6">
        <v>0</v>
      </c>
    </row>
    <row r="211" spans="1:20" ht="15" customHeight="1" x14ac:dyDescent="0.2">
      <c r="A211" s="43">
        <v>2145</v>
      </c>
      <c r="B211" s="3" t="s">
        <v>318</v>
      </c>
      <c r="C211" s="5">
        <v>12243</v>
      </c>
      <c r="D211" s="13" t="s">
        <v>181</v>
      </c>
      <c r="E211" s="14">
        <v>44981</v>
      </c>
      <c r="F211" s="41">
        <f t="shared" si="6"/>
        <v>3.3537047224844645E-3</v>
      </c>
      <c r="G211" s="6">
        <v>8561.3700000000008</v>
      </c>
      <c r="H211" s="6">
        <v>2552809.7159542525</v>
      </c>
      <c r="I211" s="41">
        <v>0.133468709001898</v>
      </c>
      <c r="J211" s="41">
        <v>0.866531290998102</v>
      </c>
      <c r="K211" s="41">
        <v>0</v>
      </c>
      <c r="L211" s="5">
        <v>1634.0574043102372</v>
      </c>
      <c r="M211" s="5">
        <v>10608.942595689763</v>
      </c>
      <c r="N211" s="5">
        <v>0</v>
      </c>
      <c r="O211" s="7">
        <v>1142.6750011875795</v>
      </c>
      <c r="P211" s="7">
        <v>7418.6949988124215</v>
      </c>
      <c r="Q211" s="7">
        <v>0</v>
      </c>
      <c r="R211" s="6">
        <v>340720.21711591602</v>
      </c>
      <c r="S211" s="6">
        <v>2212089.4988383367</v>
      </c>
      <c r="T211" s="6">
        <v>0</v>
      </c>
    </row>
    <row r="212" spans="1:20" ht="15" customHeight="1" x14ac:dyDescent="0.2">
      <c r="A212" s="43">
        <v>55</v>
      </c>
      <c r="B212" s="3" t="s">
        <v>319</v>
      </c>
      <c r="C212" s="5">
        <v>23021</v>
      </c>
      <c r="D212" s="13" t="s">
        <v>320</v>
      </c>
      <c r="E212" s="14">
        <v>45448</v>
      </c>
      <c r="F212" s="41">
        <f t="shared" si="6"/>
        <v>8.0460804932455752E-3</v>
      </c>
      <c r="G212" s="6">
        <v>88396.040000000008</v>
      </c>
      <c r="H212" s="6">
        <v>10986223.674272912</v>
      </c>
      <c r="I212" s="41">
        <v>1</v>
      </c>
      <c r="J212" s="41">
        <v>0</v>
      </c>
      <c r="K212" s="41">
        <v>0</v>
      </c>
      <c r="L212" s="5">
        <v>23021</v>
      </c>
      <c r="M212" s="5">
        <v>0</v>
      </c>
      <c r="N212" s="5">
        <v>0</v>
      </c>
      <c r="O212" s="7">
        <v>88396.040000000008</v>
      </c>
      <c r="P212" s="7">
        <v>0</v>
      </c>
      <c r="Q212" s="7">
        <v>0</v>
      </c>
      <c r="R212" s="6">
        <v>10986223.674272912</v>
      </c>
      <c r="S212" s="6">
        <v>0</v>
      </c>
      <c r="T212" s="6">
        <v>0</v>
      </c>
    </row>
    <row r="213" spans="1:20" ht="15" customHeight="1" x14ac:dyDescent="0.2">
      <c r="A213" s="43">
        <v>2152</v>
      </c>
      <c r="B213" s="3" t="s">
        <v>321</v>
      </c>
      <c r="C213" s="5">
        <v>197561</v>
      </c>
      <c r="D213" s="13" t="s">
        <v>322</v>
      </c>
      <c r="E213" s="14" t="s">
        <v>27</v>
      </c>
      <c r="F213" s="41" t="str">
        <f t="shared" si="6"/>
        <v/>
      </c>
      <c r="G213" s="39" t="s">
        <v>27</v>
      </c>
      <c r="H213" s="6">
        <v>75845748.786954641</v>
      </c>
      <c r="I213" s="41">
        <v>0</v>
      </c>
      <c r="J213" s="41">
        <v>1</v>
      </c>
      <c r="K213" s="41">
        <v>0</v>
      </c>
      <c r="L213" s="5">
        <v>0</v>
      </c>
      <c r="M213" s="5">
        <v>197561</v>
      </c>
      <c r="N213" s="5">
        <v>0</v>
      </c>
      <c r="O213" s="7" t="s">
        <v>30</v>
      </c>
      <c r="P213" s="7" t="s">
        <v>30</v>
      </c>
      <c r="Q213" s="7" t="s">
        <v>30</v>
      </c>
      <c r="R213" s="6">
        <v>0</v>
      </c>
      <c r="S213" s="6">
        <v>75845748.786954641</v>
      </c>
      <c r="T213" s="6">
        <v>0</v>
      </c>
    </row>
    <row r="214" spans="1:20" ht="15" customHeight="1" x14ac:dyDescent="0.2">
      <c r="A214" s="43">
        <v>5591</v>
      </c>
      <c r="B214" s="3" t="s">
        <v>323</v>
      </c>
      <c r="C214" s="5">
        <v>85994</v>
      </c>
      <c r="D214" s="13" t="s">
        <v>257</v>
      </c>
      <c r="E214" s="14" t="s">
        <v>27</v>
      </c>
      <c r="F214" s="41" t="str">
        <f t="shared" si="6"/>
        <v/>
      </c>
      <c r="G214" s="39" t="s">
        <v>27</v>
      </c>
      <c r="H214" s="6">
        <v>17812220.051172413</v>
      </c>
      <c r="I214" s="41">
        <v>0</v>
      </c>
      <c r="J214" s="41">
        <v>1</v>
      </c>
      <c r="K214" s="41">
        <v>0</v>
      </c>
      <c r="L214" s="5">
        <v>0</v>
      </c>
      <c r="M214" s="5">
        <v>85994</v>
      </c>
      <c r="N214" s="5">
        <v>0</v>
      </c>
      <c r="O214" s="7" t="s">
        <v>30</v>
      </c>
      <c r="P214" s="7" t="s">
        <v>30</v>
      </c>
      <c r="Q214" s="7" t="s">
        <v>30</v>
      </c>
      <c r="R214" s="6">
        <v>0</v>
      </c>
      <c r="S214" s="6">
        <v>17812220.051172413</v>
      </c>
      <c r="T214" s="6">
        <v>0</v>
      </c>
    </row>
    <row r="215" spans="1:20" ht="15" customHeight="1" x14ac:dyDescent="0.2">
      <c r="A215" s="43">
        <v>2375</v>
      </c>
      <c r="B215" s="3" t="s">
        <v>324</v>
      </c>
      <c r="C215" s="5">
        <v>74739</v>
      </c>
      <c r="D215" s="13" t="s">
        <v>325</v>
      </c>
      <c r="E215" s="14">
        <v>45201</v>
      </c>
      <c r="F215" s="41">
        <f t="shared" si="6"/>
        <v>3.6531098356310372E-4</v>
      </c>
      <c r="G215" s="6">
        <v>14447.31</v>
      </c>
      <c r="H215" s="6">
        <v>39547975.97128468</v>
      </c>
      <c r="I215" s="41">
        <v>0</v>
      </c>
      <c r="J215" s="41">
        <v>1</v>
      </c>
      <c r="K215" s="41">
        <v>0</v>
      </c>
      <c r="L215" s="5">
        <v>0</v>
      </c>
      <c r="M215" s="5">
        <v>74739</v>
      </c>
      <c r="N215" s="5">
        <v>0</v>
      </c>
      <c r="O215" s="7">
        <v>0</v>
      </c>
      <c r="P215" s="7">
        <v>14447.31</v>
      </c>
      <c r="Q215" s="7">
        <v>0</v>
      </c>
      <c r="R215" s="6">
        <v>0</v>
      </c>
      <c r="S215" s="6">
        <v>39547975.97128468</v>
      </c>
      <c r="T215" s="6">
        <v>0</v>
      </c>
    </row>
    <row r="216" spans="1:20" ht="15" customHeight="1" x14ac:dyDescent="0.2">
      <c r="A216" s="43">
        <v>2075</v>
      </c>
      <c r="B216" s="3" t="s">
        <v>326</v>
      </c>
      <c r="C216" s="5">
        <v>7124</v>
      </c>
      <c r="D216" s="13" t="s">
        <v>232</v>
      </c>
      <c r="E216" s="14">
        <v>45686</v>
      </c>
      <c r="F216" s="41">
        <f t="shared" si="6"/>
        <v>0.60635347083597024</v>
      </c>
      <c r="G216" s="6">
        <v>545786.71</v>
      </c>
      <c r="H216" s="6">
        <v>900113.11264951155</v>
      </c>
      <c r="I216" s="41">
        <v>0</v>
      </c>
      <c r="J216" s="41">
        <v>1</v>
      </c>
      <c r="K216" s="41">
        <v>0</v>
      </c>
      <c r="L216" s="5">
        <v>0</v>
      </c>
      <c r="M216" s="5">
        <v>7124</v>
      </c>
      <c r="N216" s="5">
        <v>0</v>
      </c>
      <c r="O216" s="7">
        <v>0</v>
      </c>
      <c r="P216" s="7">
        <v>545786.71</v>
      </c>
      <c r="Q216" s="7">
        <v>0</v>
      </c>
      <c r="R216" s="6">
        <v>0</v>
      </c>
      <c r="S216" s="6">
        <v>900113.11264951155</v>
      </c>
      <c r="T216" s="6">
        <v>0</v>
      </c>
    </row>
    <row r="217" spans="1:20" ht="15" customHeight="1" x14ac:dyDescent="0.2">
      <c r="A217" s="43">
        <v>210</v>
      </c>
      <c r="B217" s="3" t="s">
        <v>327</v>
      </c>
      <c r="C217" s="5">
        <v>337352</v>
      </c>
      <c r="D217" s="13" t="s">
        <v>186</v>
      </c>
      <c r="E217" s="14">
        <v>45078</v>
      </c>
      <c r="F217" s="41">
        <f t="shared" si="6"/>
        <v>8.9365338865489946E-2</v>
      </c>
      <c r="G217" s="6">
        <v>7617740.2000000002</v>
      </c>
      <c r="H217" s="6">
        <v>85242671.226995468</v>
      </c>
      <c r="I217" s="41">
        <v>1</v>
      </c>
      <c r="J217" s="41">
        <v>0</v>
      </c>
      <c r="K217" s="41">
        <v>0</v>
      </c>
      <c r="L217" s="5">
        <v>337352</v>
      </c>
      <c r="M217" s="5">
        <v>0</v>
      </c>
      <c r="N217" s="5">
        <v>0</v>
      </c>
      <c r="O217" s="7">
        <v>7617740.2000000002</v>
      </c>
      <c r="P217" s="7">
        <v>0</v>
      </c>
      <c r="Q217" s="7">
        <v>0</v>
      </c>
      <c r="R217" s="6">
        <v>85242671.226995468</v>
      </c>
      <c r="S217" s="6">
        <v>0</v>
      </c>
      <c r="T217" s="6">
        <v>0</v>
      </c>
    </row>
    <row r="218" spans="1:20" ht="15" customHeight="1" x14ac:dyDescent="0.2">
      <c r="A218" s="43">
        <v>2829</v>
      </c>
      <c r="B218" s="3" t="s">
        <v>328</v>
      </c>
      <c r="C218" s="5">
        <v>6378</v>
      </c>
      <c r="D218" s="13" t="s">
        <v>127</v>
      </c>
      <c r="E218" s="14">
        <v>45510</v>
      </c>
      <c r="F218" s="41">
        <f t="shared" si="6"/>
        <v>1.935493629677704E-2</v>
      </c>
      <c r="G218" s="6">
        <v>15517.480000000001</v>
      </c>
      <c r="H218" s="6">
        <v>801732.42433166539</v>
      </c>
      <c r="I218" s="41">
        <v>0</v>
      </c>
      <c r="J218" s="41">
        <v>1</v>
      </c>
      <c r="K218" s="41">
        <v>0</v>
      </c>
      <c r="L218" s="5">
        <v>0</v>
      </c>
      <c r="M218" s="5">
        <v>6378</v>
      </c>
      <c r="N218" s="5">
        <v>0</v>
      </c>
      <c r="O218" s="7">
        <v>0</v>
      </c>
      <c r="P218" s="7">
        <v>15517.480000000001</v>
      </c>
      <c r="Q218" s="7">
        <v>0</v>
      </c>
      <c r="R218" s="6">
        <v>0</v>
      </c>
      <c r="S218" s="6">
        <v>801732.42433166539</v>
      </c>
      <c r="T218" s="6">
        <v>0</v>
      </c>
    </row>
    <row r="219" spans="1:20" ht="15" customHeight="1" x14ac:dyDescent="0.2">
      <c r="A219" s="43">
        <v>2830</v>
      </c>
      <c r="B219" s="3" t="s">
        <v>329</v>
      </c>
      <c r="C219" s="5">
        <v>6184</v>
      </c>
      <c r="D219" s="13" t="s">
        <v>127</v>
      </c>
      <c r="E219" s="14">
        <v>45510</v>
      </c>
      <c r="F219" s="41">
        <f t="shared" si="6"/>
        <v>3.6473480290972173E-2</v>
      </c>
      <c r="G219" s="6">
        <v>28359.519999999997</v>
      </c>
      <c r="H219" s="6">
        <v>777538.08448653796</v>
      </c>
      <c r="I219" s="41">
        <v>0</v>
      </c>
      <c r="J219" s="41">
        <v>1</v>
      </c>
      <c r="K219" s="41">
        <v>0</v>
      </c>
      <c r="L219" s="5">
        <v>0</v>
      </c>
      <c r="M219" s="5">
        <v>6184</v>
      </c>
      <c r="N219" s="5">
        <v>0</v>
      </c>
      <c r="O219" s="7">
        <v>0</v>
      </c>
      <c r="P219" s="7">
        <v>28359.519999999997</v>
      </c>
      <c r="Q219" s="7">
        <v>0</v>
      </c>
      <c r="R219" s="6">
        <v>0</v>
      </c>
      <c r="S219" s="6">
        <v>777538.08448653796</v>
      </c>
      <c r="T219" s="6">
        <v>0</v>
      </c>
    </row>
    <row r="220" spans="1:20" ht="15" customHeight="1" x14ac:dyDescent="0.2">
      <c r="A220" s="43">
        <v>2381</v>
      </c>
      <c r="B220" s="3" t="s">
        <v>330</v>
      </c>
      <c r="C220" s="5">
        <v>18179</v>
      </c>
      <c r="D220" s="13" t="s">
        <v>41</v>
      </c>
      <c r="E220" s="14">
        <v>45104</v>
      </c>
      <c r="F220" s="41">
        <f t="shared" si="6"/>
        <v>8.5209761913385366E-3</v>
      </c>
      <c r="G220" s="6">
        <v>28359.52</v>
      </c>
      <c r="H220" s="6">
        <v>3328200.826194901</v>
      </c>
      <c r="I220" s="41">
        <v>0</v>
      </c>
      <c r="J220" s="41">
        <v>1</v>
      </c>
      <c r="K220" s="41">
        <v>0</v>
      </c>
      <c r="L220" s="5">
        <v>0</v>
      </c>
      <c r="M220" s="5">
        <v>18179</v>
      </c>
      <c r="N220" s="5">
        <v>0</v>
      </c>
      <c r="O220" s="7">
        <v>0</v>
      </c>
      <c r="P220" s="7">
        <v>28359.52</v>
      </c>
      <c r="Q220" s="7">
        <v>0</v>
      </c>
      <c r="R220" s="6">
        <v>0</v>
      </c>
      <c r="S220" s="6">
        <v>3328200.826194901</v>
      </c>
      <c r="T220" s="6">
        <v>0</v>
      </c>
    </row>
    <row r="221" spans="1:20" ht="15" customHeight="1" x14ac:dyDescent="0.2">
      <c r="A221" s="43">
        <v>2382</v>
      </c>
      <c r="B221" s="3" t="s">
        <v>331</v>
      </c>
      <c r="C221" s="5">
        <v>14492</v>
      </c>
      <c r="D221" s="13" t="s">
        <v>41</v>
      </c>
      <c r="E221" s="14">
        <v>45104</v>
      </c>
      <c r="F221" s="41">
        <f t="shared" si="6"/>
        <v>1.1716316420784145E-2</v>
      </c>
      <c r="G221" s="6">
        <v>32105.119999999999</v>
      </c>
      <c r="H221" s="6">
        <v>2740205.9527043127</v>
      </c>
      <c r="I221" s="41">
        <v>0</v>
      </c>
      <c r="J221" s="41">
        <v>1</v>
      </c>
      <c r="K221" s="41">
        <v>0</v>
      </c>
      <c r="L221" s="5">
        <v>0</v>
      </c>
      <c r="M221" s="5">
        <v>14492</v>
      </c>
      <c r="N221" s="5">
        <v>0</v>
      </c>
      <c r="O221" s="7">
        <v>0</v>
      </c>
      <c r="P221" s="7">
        <v>32105.119999999999</v>
      </c>
      <c r="Q221" s="7">
        <v>0</v>
      </c>
      <c r="R221" s="6">
        <v>0</v>
      </c>
      <c r="S221" s="6">
        <v>2740205.9527043127</v>
      </c>
      <c r="T221" s="6">
        <v>0</v>
      </c>
    </row>
    <row r="222" spans="1:20" ht="15" customHeight="1" x14ac:dyDescent="0.2">
      <c r="A222" s="43">
        <v>2383</v>
      </c>
      <c r="B222" s="3" t="s">
        <v>332</v>
      </c>
      <c r="C222" s="5">
        <v>27493</v>
      </c>
      <c r="D222" s="13" t="s">
        <v>41</v>
      </c>
      <c r="E222" s="14">
        <v>45105</v>
      </c>
      <c r="F222" s="41">
        <f t="shared" si="6"/>
        <v>9.7077088263487349E-3</v>
      </c>
      <c r="G222" s="6">
        <v>54043.599999999991</v>
      </c>
      <c r="H222" s="6">
        <v>5567080.8598332135</v>
      </c>
      <c r="I222" s="41">
        <v>0</v>
      </c>
      <c r="J222" s="41">
        <v>1</v>
      </c>
      <c r="K222" s="41">
        <v>0</v>
      </c>
      <c r="L222" s="5">
        <v>0</v>
      </c>
      <c r="M222" s="5">
        <v>27493</v>
      </c>
      <c r="N222" s="5">
        <v>0</v>
      </c>
      <c r="O222" s="7">
        <v>0</v>
      </c>
      <c r="P222" s="7">
        <v>54043.599999999991</v>
      </c>
      <c r="Q222" s="7">
        <v>0</v>
      </c>
      <c r="R222" s="6">
        <v>0</v>
      </c>
      <c r="S222" s="6">
        <v>5567080.8598332135</v>
      </c>
      <c r="T222" s="6">
        <v>0</v>
      </c>
    </row>
    <row r="223" spans="1:20" ht="15" customHeight="1" x14ac:dyDescent="0.2">
      <c r="A223" s="43">
        <v>2384</v>
      </c>
      <c r="B223" s="3" t="s">
        <v>333</v>
      </c>
      <c r="C223" s="5">
        <v>29048</v>
      </c>
      <c r="D223" s="13" t="s">
        <v>41</v>
      </c>
      <c r="E223" s="14">
        <v>45105</v>
      </c>
      <c r="F223" s="41">
        <f t="shared" si="6"/>
        <v>6.4397699445439827E-3</v>
      </c>
      <c r="G223" s="6">
        <v>35850.720000000001</v>
      </c>
      <c r="H223" s="6">
        <v>5567080.8598332135</v>
      </c>
      <c r="I223" s="41">
        <v>0</v>
      </c>
      <c r="J223" s="41">
        <v>1</v>
      </c>
      <c r="K223" s="41">
        <v>0</v>
      </c>
      <c r="L223" s="5">
        <v>0</v>
      </c>
      <c r="M223" s="5">
        <v>29048</v>
      </c>
      <c r="N223" s="5">
        <v>0</v>
      </c>
      <c r="O223" s="7">
        <v>0</v>
      </c>
      <c r="P223" s="7">
        <v>35850.720000000001</v>
      </c>
      <c r="Q223" s="7">
        <v>0</v>
      </c>
      <c r="R223" s="6">
        <v>0</v>
      </c>
      <c r="S223" s="6">
        <v>5567080.8598332135</v>
      </c>
      <c r="T223" s="6">
        <v>0</v>
      </c>
    </row>
    <row r="224" spans="1:20" ht="15" customHeight="1" x14ac:dyDescent="0.2">
      <c r="A224" s="43">
        <v>3713</v>
      </c>
      <c r="B224" s="3" t="s">
        <v>334</v>
      </c>
      <c r="C224" s="5">
        <v>14820</v>
      </c>
      <c r="D224" s="13" t="s">
        <v>335</v>
      </c>
      <c r="E224" s="14" t="s">
        <v>27</v>
      </c>
      <c r="F224" s="41" t="str">
        <f t="shared" si="6"/>
        <v/>
      </c>
      <c r="G224" s="39" t="s">
        <v>27</v>
      </c>
      <c r="H224" s="6">
        <v>13753682.876950718</v>
      </c>
      <c r="I224" s="41">
        <v>0</v>
      </c>
      <c r="J224" s="41">
        <v>1</v>
      </c>
      <c r="K224" s="41">
        <v>0</v>
      </c>
      <c r="L224" s="5">
        <v>0</v>
      </c>
      <c r="M224" s="5">
        <v>14820</v>
      </c>
      <c r="N224" s="5">
        <v>0</v>
      </c>
      <c r="O224" s="7" t="s">
        <v>30</v>
      </c>
      <c r="P224" s="7" t="s">
        <v>30</v>
      </c>
      <c r="Q224" s="7" t="s">
        <v>30</v>
      </c>
      <c r="R224" s="6">
        <v>0</v>
      </c>
      <c r="S224" s="6">
        <v>13753682.876950718</v>
      </c>
      <c r="T224" s="6">
        <v>0</v>
      </c>
    </row>
    <row r="225" spans="1:20" ht="15" customHeight="1" x14ac:dyDescent="0.2">
      <c r="A225" s="43">
        <v>877</v>
      </c>
      <c r="B225" s="3" t="s">
        <v>336</v>
      </c>
      <c r="C225" s="5">
        <v>14727</v>
      </c>
      <c r="D225" s="13" t="s">
        <v>337</v>
      </c>
      <c r="E225" s="14">
        <v>45929</v>
      </c>
      <c r="F225" s="41">
        <f t="shared" si="6"/>
        <v>0.68796071950645898</v>
      </c>
      <c r="G225" s="6">
        <v>310349.3</v>
      </c>
      <c r="H225" s="6">
        <v>451114.85467170808</v>
      </c>
      <c r="I225" s="41">
        <v>1</v>
      </c>
      <c r="J225" s="41">
        <v>0</v>
      </c>
      <c r="K225" s="41">
        <v>0</v>
      </c>
      <c r="L225" s="5">
        <v>14727</v>
      </c>
      <c r="M225" s="5">
        <v>0</v>
      </c>
      <c r="N225" s="5">
        <v>0</v>
      </c>
      <c r="O225" s="7">
        <v>310349.3</v>
      </c>
      <c r="P225" s="7">
        <v>0</v>
      </c>
      <c r="Q225" s="7">
        <v>0</v>
      </c>
      <c r="R225" s="6">
        <v>451114.85467170808</v>
      </c>
      <c r="S225" s="6">
        <v>0</v>
      </c>
      <c r="T225" s="6">
        <v>0</v>
      </c>
    </row>
    <row r="226" spans="1:20" ht="15" customHeight="1" x14ac:dyDescent="0.2">
      <c r="A226" s="43">
        <v>67</v>
      </c>
      <c r="B226" s="3" t="s">
        <v>338</v>
      </c>
      <c r="C226" s="5">
        <v>17162</v>
      </c>
      <c r="D226" s="13" t="s">
        <v>72</v>
      </c>
      <c r="E226" s="14">
        <v>45467</v>
      </c>
      <c r="F226" s="41">
        <f t="shared" si="6"/>
        <v>1.6905502110518295E-2</v>
      </c>
      <c r="G226" s="6">
        <v>61534.78</v>
      </c>
      <c r="H226" s="6">
        <v>3639926.1966738142</v>
      </c>
      <c r="I226" s="41">
        <v>1</v>
      </c>
      <c r="J226" s="41">
        <v>0</v>
      </c>
      <c r="K226" s="41">
        <v>0</v>
      </c>
      <c r="L226" s="5">
        <v>17162</v>
      </c>
      <c r="M226" s="5">
        <v>0</v>
      </c>
      <c r="N226" s="5">
        <v>0</v>
      </c>
      <c r="O226" s="7">
        <v>61534.78</v>
      </c>
      <c r="P226" s="7">
        <v>0</v>
      </c>
      <c r="Q226" s="7">
        <v>0</v>
      </c>
      <c r="R226" s="6">
        <v>3639926.1966738142</v>
      </c>
      <c r="S226" s="6">
        <v>0</v>
      </c>
      <c r="T226" s="6">
        <v>0</v>
      </c>
    </row>
    <row r="227" spans="1:20" ht="15" customHeight="1" x14ac:dyDescent="0.2">
      <c r="A227" s="43">
        <v>2217</v>
      </c>
      <c r="B227" s="3" t="s">
        <v>339</v>
      </c>
      <c r="C227" s="5">
        <v>34939.85</v>
      </c>
      <c r="D227" s="13" t="s">
        <v>123</v>
      </c>
      <c r="E227" s="14">
        <v>45706</v>
      </c>
      <c r="F227" s="41">
        <f t="shared" si="6"/>
        <v>4.1426001099221822E-3</v>
      </c>
      <c r="G227" s="6">
        <v>21403.4</v>
      </c>
      <c r="H227" s="6">
        <v>5166658.4830950676</v>
      </c>
      <c r="I227" s="41">
        <v>0</v>
      </c>
      <c r="J227" s="41">
        <v>1</v>
      </c>
      <c r="K227" s="41">
        <v>0</v>
      </c>
      <c r="L227" s="5">
        <v>0</v>
      </c>
      <c r="M227" s="5">
        <v>34939.85</v>
      </c>
      <c r="N227" s="5">
        <v>0</v>
      </c>
      <c r="O227" s="7">
        <v>0</v>
      </c>
      <c r="P227" s="7">
        <v>21403.4</v>
      </c>
      <c r="Q227" s="7">
        <v>0</v>
      </c>
      <c r="R227" s="6">
        <v>0</v>
      </c>
      <c r="S227" s="6">
        <v>5166658.4830950676</v>
      </c>
      <c r="T227" s="6">
        <v>0</v>
      </c>
    </row>
    <row r="228" spans="1:20" ht="15" customHeight="1" x14ac:dyDescent="0.2">
      <c r="A228" s="43">
        <v>5577</v>
      </c>
      <c r="B228" s="3" t="s">
        <v>340</v>
      </c>
      <c r="C228" s="5">
        <v>140125</v>
      </c>
      <c r="D228" s="13" t="s">
        <v>163</v>
      </c>
      <c r="E228" s="14">
        <v>44865</v>
      </c>
      <c r="F228" s="41">
        <f t="shared" si="6"/>
        <v>0</v>
      </c>
      <c r="G228" s="6">
        <v>0</v>
      </c>
      <c r="H228" s="6">
        <v>77808151</v>
      </c>
      <c r="I228" s="41">
        <v>0</v>
      </c>
      <c r="J228" s="41">
        <v>1</v>
      </c>
      <c r="K228" s="41">
        <v>0</v>
      </c>
      <c r="L228" s="5">
        <v>0</v>
      </c>
      <c r="M228" s="5">
        <v>140125</v>
      </c>
      <c r="N228" s="5">
        <v>0</v>
      </c>
      <c r="O228" s="7">
        <v>0</v>
      </c>
      <c r="P228" s="7">
        <v>0</v>
      </c>
      <c r="Q228" s="7">
        <v>0</v>
      </c>
      <c r="R228" s="6">
        <v>0</v>
      </c>
      <c r="S228" s="6">
        <v>77808151</v>
      </c>
      <c r="T228" s="6">
        <v>0</v>
      </c>
    </row>
    <row r="229" spans="1:20" ht="15" customHeight="1" x14ac:dyDescent="0.2">
      <c r="A229" s="43">
        <v>2077</v>
      </c>
      <c r="B229" s="3" t="s">
        <v>341</v>
      </c>
      <c r="C229" s="5">
        <v>7340</v>
      </c>
      <c r="D229" s="13" t="s">
        <v>232</v>
      </c>
      <c r="E229" s="14">
        <v>45686</v>
      </c>
      <c r="F229" s="41">
        <f t="shared" si="6"/>
        <v>0.59149186087605754</v>
      </c>
      <c r="G229" s="6">
        <v>532409.57999999996</v>
      </c>
      <c r="H229" s="6">
        <v>900113.11264951155</v>
      </c>
      <c r="I229" s="41">
        <v>0</v>
      </c>
      <c r="J229" s="41">
        <v>1</v>
      </c>
      <c r="K229" s="41">
        <v>0</v>
      </c>
      <c r="L229" s="5">
        <v>0</v>
      </c>
      <c r="M229" s="5">
        <v>7340</v>
      </c>
      <c r="N229" s="5">
        <v>0</v>
      </c>
      <c r="O229" s="7">
        <v>0</v>
      </c>
      <c r="P229" s="7">
        <v>532409.57999999996</v>
      </c>
      <c r="Q229" s="7">
        <v>0</v>
      </c>
      <c r="R229" s="6">
        <v>0</v>
      </c>
      <c r="S229" s="6">
        <v>900113.11264951155</v>
      </c>
      <c r="T229" s="6">
        <v>0</v>
      </c>
    </row>
    <row r="230" spans="1:20" ht="15" customHeight="1" x14ac:dyDescent="0.2">
      <c r="A230" s="43">
        <v>121</v>
      </c>
      <c r="B230" s="3" t="s">
        <v>342</v>
      </c>
      <c r="C230" s="5">
        <v>73692</v>
      </c>
      <c r="D230" s="13" t="s">
        <v>247</v>
      </c>
      <c r="E230" s="14">
        <v>46141</v>
      </c>
      <c r="F230" s="41">
        <f t="shared" si="6"/>
        <v>3.5667642601956262E-2</v>
      </c>
      <c r="G230" s="6">
        <v>1498238</v>
      </c>
      <c r="H230" s="6">
        <v>42005523.513847984</v>
      </c>
      <c r="I230" s="41">
        <v>1</v>
      </c>
      <c r="J230" s="41">
        <v>0</v>
      </c>
      <c r="K230" s="41">
        <v>0</v>
      </c>
      <c r="L230" s="5">
        <v>73692</v>
      </c>
      <c r="M230" s="5">
        <v>0</v>
      </c>
      <c r="N230" s="5">
        <v>0</v>
      </c>
      <c r="O230" s="7">
        <v>1498238</v>
      </c>
      <c r="P230" s="7">
        <v>0</v>
      </c>
      <c r="Q230" s="7">
        <v>0</v>
      </c>
      <c r="R230" s="6">
        <v>42005523.513847984</v>
      </c>
      <c r="S230" s="6">
        <v>0</v>
      </c>
      <c r="T230" s="6">
        <v>0</v>
      </c>
    </row>
    <row r="231" spans="1:20" ht="15" customHeight="1" x14ac:dyDescent="0.2">
      <c r="A231" s="43">
        <v>7103</v>
      </c>
      <c r="B231" s="3" t="s">
        <v>343</v>
      </c>
      <c r="C231" s="5">
        <v>30232</v>
      </c>
      <c r="D231" s="13" t="s">
        <v>344</v>
      </c>
      <c r="E231" s="14">
        <v>46076</v>
      </c>
      <c r="F231" s="41">
        <f t="shared" si="6"/>
        <v>3.949405970577852E-3</v>
      </c>
      <c r="G231" s="6">
        <v>246139.11000000004</v>
      </c>
      <c r="H231" s="6">
        <v>62323071.326087683</v>
      </c>
      <c r="I231" s="41">
        <v>1</v>
      </c>
      <c r="J231" s="41">
        <v>0</v>
      </c>
      <c r="K231" s="41">
        <v>0</v>
      </c>
      <c r="L231" s="5">
        <v>30232</v>
      </c>
      <c r="M231" s="5">
        <v>0</v>
      </c>
      <c r="N231" s="5">
        <v>0</v>
      </c>
      <c r="O231" s="7">
        <v>246139.11000000004</v>
      </c>
      <c r="P231" s="7">
        <v>0</v>
      </c>
      <c r="Q231" s="7">
        <v>0</v>
      </c>
      <c r="R231" s="6">
        <v>62323071.326087683</v>
      </c>
      <c r="S231" s="6">
        <v>0</v>
      </c>
      <c r="T231" s="6">
        <v>0</v>
      </c>
    </row>
    <row r="232" spans="1:20" ht="15" customHeight="1" x14ac:dyDescent="0.2">
      <c r="A232" s="43">
        <v>7102</v>
      </c>
      <c r="B232" s="3" t="s">
        <v>345</v>
      </c>
      <c r="C232" s="5">
        <v>973</v>
      </c>
      <c r="D232" s="13" t="s">
        <v>257</v>
      </c>
      <c r="E232" s="14" t="s">
        <v>27</v>
      </c>
      <c r="F232" s="41" t="str">
        <f t="shared" si="6"/>
        <v/>
      </c>
      <c r="G232" s="39" t="s">
        <v>27</v>
      </c>
      <c r="H232" s="6">
        <v>78182.004669691465</v>
      </c>
      <c r="I232" s="41">
        <v>1</v>
      </c>
      <c r="J232" s="41">
        <v>0</v>
      </c>
      <c r="K232" s="41">
        <v>0</v>
      </c>
      <c r="L232" s="5">
        <v>973</v>
      </c>
      <c r="M232" s="5">
        <v>0</v>
      </c>
      <c r="N232" s="5">
        <v>0</v>
      </c>
      <c r="O232" s="7">
        <v>0</v>
      </c>
      <c r="P232" s="7">
        <v>0</v>
      </c>
      <c r="Q232" s="7">
        <v>0</v>
      </c>
      <c r="R232" s="6">
        <v>78182.004669691465</v>
      </c>
      <c r="S232" s="6">
        <v>0</v>
      </c>
      <c r="T232" s="6">
        <v>0</v>
      </c>
    </row>
    <row r="233" spans="1:20" ht="15" customHeight="1" x14ac:dyDescent="0.2">
      <c r="A233" s="43">
        <v>2565</v>
      </c>
      <c r="B233" s="3" t="s">
        <v>346</v>
      </c>
      <c r="C233" s="5">
        <v>21406</v>
      </c>
      <c r="D233" s="13" t="s">
        <v>290</v>
      </c>
      <c r="E233" s="14">
        <v>45866</v>
      </c>
      <c r="F233" s="41">
        <f t="shared" si="6"/>
        <v>0</v>
      </c>
      <c r="G233" s="6">
        <v>0</v>
      </c>
      <c r="H233" s="6">
        <v>5124277.5087872287</v>
      </c>
      <c r="I233" s="41">
        <v>0</v>
      </c>
      <c r="J233" s="41">
        <v>1</v>
      </c>
      <c r="K233" s="41">
        <v>0</v>
      </c>
      <c r="L233" s="5">
        <v>0</v>
      </c>
      <c r="M233" s="5">
        <v>21406</v>
      </c>
      <c r="N233" s="5">
        <v>0</v>
      </c>
      <c r="O233" s="7">
        <v>0</v>
      </c>
      <c r="P233" s="7">
        <v>0</v>
      </c>
      <c r="Q233" s="7">
        <v>0</v>
      </c>
      <c r="R233" s="6">
        <v>0</v>
      </c>
      <c r="S233" s="6">
        <v>5124277.5087872287</v>
      </c>
      <c r="T233" s="6">
        <v>0</v>
      </c>
    </row>
    <row r="234" spans="1:20" ht="15" customHeight="1" x14ac:dyDescent="0.2">
      <c r="A234" s="43">
        <v>373</v>
      </c>
      <c r="B234" s="3" t="s">
        <v>347</v>
      </c>
      <c r="C234" s="5">
        <v>336</v>
      </c>
      <c r="D234" s="13" t="s">
        <v>335</v>
      </c>
      <c r="E234" s="14">
        <v>45520</v>
      </c>
      <c r="F234" s="41">
        <f t="shared" si="6"/>
        <v>4.6786554871579816E-2</v>
      </c>
      <c r="G234" s="6">
        <v>5350.85</v>
      </c>
      <c r="H234" s="6">
        <v>114367.25817250415</v>
      </c>
      <c r="I234" s="41">
        <v>1</v>
      </c>
      <c r="J234" s="41">
        <v>0</v>
      </c>
      <c r="K234" s="41">
        <v>0</v>
      </c>
      <c r="L234" s="5">
        <v>336</v>
      </c>
      <c r="M234" s="5">
        <v>0</v>
      </c>
      <c r="N234" s="5">
        <v>0</v>
      </c>
      <c r="O234" s="7">
        <v>5350.85</v>
      </c>
      <c r="P234" s="7">
        <v>0</v>
      </c>
      <c r="Q234" s="7">
        <v>0</v>
      </c>
      <c r="R234" s="6">
        <v>114367.25817250415</v>
      </c>
      <c r="S234" s="6">
        <v>0</v>
      </c>
      <c r="T234" s="6">
        <v>0</v>
      </c>
    </row>
    <row r="235" spans="1:20" ht="15" customHeight="1" x14ac:dyDescent="0.2">
      <c r="A235" s="43">
        <v>356</v>
      </c>
      <c r="B235" s="3" t="s">
        <v>348</v>
      </c>
      <c r="C235" s="5">
        <v>15573</v>
      </c>
      <c r="D235" s="13" t="s">
        <v>335</v>
      </c>
      <c r="E235" s="14">
        <v>45525</v>
      </c>
      <c r="F235" s="41">
        <f t="shared" si="6"/>
        <v>6.1969844411730736E-2</v>
      </c>
      <c r="G235" s="6">
        <v>260000</v>
      </c>
      <c r="H235" s="6">
        <v>4195589.0396068618</v>
      </c>
      <c r="I235" s="41">
        <v>1</v>
      </c>
      <c r="J235" s="41">
        <v>0</v>
      </c>
      <c r="K235" s="41">
        <v>0</v>
      </c>
      <c r="L235" s="5">
        <v>15573</v>
      </c>
      <c r="M235" s="5">
        <v>0</v>
      </c>
      <c r="N235" s="5">
        <v>0</v>
      </c>
      <c r="O235" s="7">
        <v>260000</v>
      </c>
      <c r="P235" s="7">
        <v>0</v>
      </c>
      <c r="Q235" s="7">
        <v>0</v>
      </c>
      <c r="R235" s="6">
        <v>4195589.0396068618</v>
      </c>
      <c r="S235" s="6">
        <v>0</v>
      </c>
      <c r="T235" s="6">
        <v>0</v>
      </c>
    </row>
    <row r="236" spans="1:20" ht="15" customHeight="1" x14ac:dyDescent="0.2">
      <c r="A236" s="43">
        <v>2079</v>
      </c>
      <c r="B236" s="3" t="s">
        <v>349</v>
      </c>
      <c r="C236" s="5">
        <v>7057</v>
      </c>
      <c r="D236" s="13" t="s">
        <v>232</v>
      </c>
      <c r="E236" s="14">
        <v>45686</v>
      </c>
      <c r="F236" s="41">
        <f t="shared" si="6"/>
        <v>0.94638696851392012</v>
      </c>
      <c r="G236" s="6">
        <v>851855.32</v>
      </c>
      <c r="H236" s="6">
        <v>900113.11264951155</v>
      </c>
      <c r="I236" s="41">
        <v>0</v>
      </c>
      <c r="J236" s="41">
        <v>1</v>
      </c>
      <c r="K236" s="41">
        <v>0</v>
      </c>
      <c r="L236" s="5">
        <v>0</v>
      </c>
      <c r="M236" s="5">
        <v>7057</v>
      </c>
      <c r="N236" s="5">
        <v>0</v>
      </c>
      <c r="O236" s="7">
        <v>0</v>
      </c>
      <c r="P236" s="7">
        <v>851855.32</v>
      </c>
      <c r="Q236" s="7">
        <v>0</v>
      </c>
      <c r="R236" s="6">
        <v>0</v>
      </c>
      <c r="S236" s="6">
        <v>900113.11264951155</v>
      </c>
      <c r="T236" s="6">
        <v>0</v>
      </c>
    </row>
    <row r="237" spans="1:20" ht="15" customHeight="1" x14ac:dyDescent="0.2">
      <c r="A237" s="43">
        <v>49</v>
      </c>
      <c r="B237" s="3" t="s">
        <v>350</v>
      </c>
      <c r="C237" s="5">
        <v>60</v>
      </c>
      <c r="D237" s="13" t="s">
        <v>45</v>
      </c>
      <c r="E237" s="14" t="s">
        <v>27</v>
      </c>
      <c r="F237" s="41" t="str">
        <f t="shared" si="6"/>
        <v/>
      </c>
      <c r="G237" s="39" t="s">
        <v>27</v>
      </c>
      <c r="H237" s="6">
        <v>84660.015120324038</v>
      </c>
      <c r="I237" s="41">
        <v>0</v>
      </c>
      <c r="J237" s="41">
        <v>1</v>
      </c>
      <c r="K237" s="41">
        <v>0</v>
      </c>
      <c r="L237" s="5">
        <v>0</v>
      </c>
      <c r="M237" s="5">
        <v>60</v>
      </c>
      <c r="N237" s="5">
        <v>0</v>
      </c>
      <c r="O237" s="7" t="s">
        <v>30</v>
      </c>
      <c r="P237" s="7" t="s">
        <v>30</v>
      </c>
      <c r="Q237" s="7" t="s">
        <v>30</v>
      </c>
      <c r="R237" s="6">
        <v>0</v>
      </c>
      <c r="S237" s="6">
        <v>84660.015120324038</v>
      </c>
      <c r="T237" s="6">
        <v>0</v>
      </c>
    </row>
    <row r="238" spans="1:20" ht="15" customHeight="1" x14ac:dyDescent="0.2">
      <c r="A238" s="43">
        <v>1151</v>
      </c>
      <c r="B238" s="3" t="s">
        <v>351</v>
      </c>
      <c r="C238" s="5">
        <v>36622</v>
      </c>
      <c r="D238" s="13" t="s">
        <v>153</v>
      </c>
      <c r="E238" s="14" t="s">
        <v>27</v>
      </c>
      <c r="F238" s="41" t="str">
        <f t="shared" si="6"/>
        <v/>
      </c>
      <c r="G238" s="39" t="s">
        <v>27</v>
      </c>
      <c r="H238" s="6">
        <v>11211127.879502025</v>
      </c>
      <c r="I238" s="41">
        <v>0</v>
      </c>
      <c r="J238" s="41">
        <v>0</v>
      </c>
      <c r="K238" s="41">
        <v>1</v>
      </c>
      <c r="L238" s="5">
        <v>0</v>
      </c>
      <c r="M238" s="5">
        <v>0</v>
      </c>
      <c r="N238" s="5">
        <v>36622</v>
      </c>
      <c r="O238" s="7" t="s">
        <v>30</v>
      </c>
      <c r="P238" s="7" t="s">
        <v>30</v>
      </c>
      <c r="Q238" s="7" t="s">
        <v>30</v>
      </c>
      <c r="R238" s="6">
        <v>0</v>
      </c>
      <c r="S238" s="6">
        <v>0</v>
      </c>
      <c r="T238" s="6">
        <v>11211127.879502025</v>
      </c>
    </row>
    <row r="239" spans="1:20" ht="15" customHeight="1" x14ac:dyDescent="0.2">
      <c r="A239" s="43">
        <v>2</v>
      </c>
      <c r="B239" s="3" t="s">
        <v>352</v>
      </c>
      <c r="C239" s="5">
        <v>3862</v>
      </c>
      <c r="D239" s="13" t="s">
        <v>223</v>
      </c>
      <c r="E239" s="14">
        <v>46098</v>
      </c>
      <c r="F239" s="41">
        <f t="shared" si="6"/>
        <v>0.35874580295249042</v>
      </c>
      <c r="G239" s="6">
        <v>584312.81999999995</v>
      </c>
      <c r="H239" s="6">
        <v>1628765.5916559445</v>
      </c>
      <c r="I239" s="41">
        <v>1</v>
      </c>
      <c r="J239" s="41">
        <v>0</v>
      </c>
      <c r="K239" s="41">
        <v>0</v>
      </c>
      <c r="L239" s="5">
        <v>3862</v>
      </c>
      <c r="M239" s="5">
        <v>0</v>
      </c>
      <c r="N239" s="5">
        <v>0</v>
      </c>
      <c r="O239" s="7">
        <v>584312.81999999995</v>
      </c>
      <c r="P239" s="7">
        <v>0</v>
      </c>
      <c r="Q239" s="7">
        <v>0</v>
      </c>
      <c r="R239" s="6">
        <v>1628765.5916559445</v>
      </c>
      <c r="S239" s="6">
        <v>0</v>
      </c>
      <c r="T239" s="6">
        <v>0</v>
      </c>
    </row>
    <row r="240" spans="1:20" ht="15" customHeight="1" x14ac:dyDescent="0.2">
      <c r="A240" s="43">
        <v>44</v>
      </c>
      <c r="B240" s="3" t="s">
        <v>353</v>
      </c>
      <c r="C240" s="5">
        <v>3634</v>
      </c>
      <c r="D240" s="13" t="s">
        <v>223</v>
      </c>
      <c r="E240" s="14">
        <v>45476</v>
      </c>
      <c r="F240" s="41">
        <f t="shared" si="6"/>
        <v>0.10994594403641494</v>
      </c>
      <c r="G240" s="6">
        <v>164485.13</v>
      </c>
      <c r="H240" s="6">
        <v>1496054.5515487252</v>
      </c>
      <c r="I240" s="41">
        <v>1</v>
      </c>
      <c r="J240" s="41">
        <v>0</v>
      </c>
      <c r="K240" s="41">
        <v>0</v>
      </c>
      <c r="L240" s="5">
        <v>3634</v>
      </c>
      <c r="M240" s="5">
        <v>0</v>
      </c>
      <c r="N240" s="5">
        <v>0</v>
      </c>
      <c r="O240" s="7">
        <v>164485.13</v>
      </c>
      <c r="P240" s="7">
        <v>0</v>
      </c>
      <c r="Q240" s="7">
        <v>0</v>
      </c>
      <c r="R240" s="6">
        <v>1496054.5515487252</v>
      </c>
      <c r="S240" s="6">
        <v>0</v>
      </c>
      <c r="T240" s="6">
        <v>0</v>
      </c>
    </row>
    <row r="241" spans="1:20" ht="15" customHeight="1" x14ac:dyDescent="0.2">
      <c r="A241" s="43">
        <v>6</v>
      </c>
      <c r="B241" s="3" t="s">
        <v>354</v>
      </c>
      <c r="C241" s="5">
        <v>3354.82</v>
      </c>
      <c r="D241" s="13" t="s">
        <v>223</v>
      </c>
      <c r="E241" s="14">
        <v>45545</v>
      </c>
      <c r="F241" s="41">
        <f t="shared" si="6"/>
        <v>7.1618742764383209E-2</v>
      </c>
      <c r="G241" s="6">
        <v>110227.51</v>
      </c>
      <c r="H241" s="6">
        <v>1539087.4755039313</v>
      </c>
      <c r="I241" s="41">
        <v>1</v>
      </c>
      <c r="J241" s="41">
        <v>0</v>
      </c>
      <c r="K241" s="41">
        <v>0</v>
      </c>
      <c r="L241" s="5">
        <v>3354.82</v>
      </c>
      <c r="M241" s="5">
        <v>0</v>
      </c>
      <c r="N241" s="5">
        <v>0</v>
      </c>
      <c r="O241" s="7">
        <v>110227.51</v>
      </c>
      <c r="P241" s="7">
        <v>0</v>
      </c>
      <c r="Q241" s="7">
        <v>0</v>
      </c>
      <c r="R241" s="6">
        <v>1539087.4755039313</v>
      </c>
      <c r="S241" s="6">
        <v>0</v>
      </c>
      <c r="T241" s="6">
        <v>0</v>
      </c>
    </row>
    <row r="242" spans="1:20" ht="15" customHeight="1" x14ac:dyDescent="0.2">
      <c r="A242" s="43">
        <v>2048</v>
      </c>
      <c r="B242" s="3" t="s">
        <v>355</v>
      </c>
      <c r="C242" s="5">
        <v>3681</v>
      </c>
      <c r="D242" s="13" t="s">
        <v>223</v>
      </c>
      <c r="E242" s="14">
        <v>46157</v>
      </c>
      <c r="F242" s="41">
        <f t="shared" si="6"/>
        <v>7.3987167799234504E-2</v>
      </c>
      <c r="G242" s="6">
        <v>125209.89</v>
      </c>
      <c r="H242" s="6">
        <v>1692319.0023945675</v>
      </c>
      <c r="I242" s="41">
        <v>1</v>
      </c>
      <c r="J242" s="41">
        <v>0</v>
      </c>
      <c r="K242" s="41">
        <v>0</v>
      </c>
      <c r="L242" s="5">
        <v>3681</v>
      </c>
      <c r="M242" s="5">
        <v>0</v>
      </c>
      <c r="N242" s="5">
        <v>0</v>
      </c>
      <c r="O242" s="7">
        <v>125209.89</v>
      </c>
      <c r="P242" s="7">
        <v>0</v>
      </c>
      <c r="Q242" s="7">
        <v>0</v>
      </c>
      <c r="R242" s="6">
        <v>1692319.0023945675</v>
      </c>
      <c r="S242" s="6">
        <v>0</v>
      </c>
      <c r="T242" s="6">
        <v>0</v>
      </c>
    </row>
    <row r="243" spans="1:20" ht="15" customHeight="1" x14ac:dyDescent="0.2">
      <c r="A243" s="43">
        <v>11</v>
      </c>
      <c r="B243" s="3" t="s">
        <v>356</v>
      </c>
      <c r="C243" s="5">
        <v>3567</v>
      </c>
      <c r="D243" s="13" t="s">
        <v>357</v>
      </c>
      <c r="E243" s="14">
        <v>46132</v>
      </c>
      <c r="F243" s="41">
        <f t="shared" si="6"/>
        <v>0.24342022782225473</v>
      </c>
      <c r="G243" s="6">
        <v>403454.09</v>
      </c>
      <c r="H243" s="6">
        <v>1657438.6344531807</v>
      </c>
      <c r="I243" s="41">
        <v>1</v>
      </c>
      <c r="J243" s="41">
        <v>0</v>
      </c>
      <c r="K243" s="41">
        <v>0</v>
      </c>
      <c r="L243" s="5">
        <v>3567</v>
      </c>
      <c r="M243" s="5">
        <v>0</v>
      </c>
      <c r="N243" s="5">
        <v>0</v>
      </c>
      <c r="O243" s="7">
        <v>403454.09</v>
      </c>
      <c r="P243" s="7">
        <v>0</v>
      </c>
      <c r="Q243" s="7">
        <v>0</v>
      </c>
      <c r="R243" s="6">
        <v>1657438.6344531807</v>
      </c>
      <c r="S243" s="6">
        <v>0</v>
      </c>
      <c r="T243" s="6">
        <v>0</v>
      </c>
    </row>
    <row r="244" spans="1:20" ht="15" customHeight="1" x14ac:dyDescent="0.2">
      <c r="A244" s="43">
        <v>10</v>
      </c>
      <c r="B244" s="3" t="s">
        <v>358</v>
      </c>
      <c r="C244" s="5">
        <v>3325</v>
      </c>
      <c r="D244" s="13" t="s">
        <v>223</v>
      </c>
      <c r="E244" s="14">
        <v>46132</v>
      </c>
      <c r="F244" s="41">
        <f t="shared" si="6"/>
        <v>0.36051772944051458</v>
      </c>
      <c r="G244" s="6">
        <v>551137.55000000005</v>
      </c>
      <c r="H244" s="6">
        <v>1528739.1021110315</v>
      </c>
      <c r="I244" s="41">
        <v>1</v>
      </c>
      <c r="J244" s="41">
        <v>0</v>
      </c>
      <c r="K244" s="41">
        <v>0</v>
      </c>
      <c r="L244" s="5">
        <v>3325</v>
      </c>
      <c r="M244" s="5">
        <v>0</v>
      </c>
      <c r="N244" s="5">
        <v>0</v>
      </c>
      <c r="O244" s="7">
        <v>551137.55000000005</v>
      </c>
      <c r="P244" s="7">
        <v>0</v>
      </c>
      <c r="Q244" s="7">
        <v>0</v>
      </c>
      <c r="R244" s="6">
        <v>1528739.1021110315</v>
      </c>
      <c r="S244" s="6">
        <v>0</v>
      </c>
      <c r="T244" s="6">
        <v>0</v>
      </c>
    </row>
    <row r="245" spans="1:20" ht="15" customHeight="1" x14ac:dyDescent="0.2">
      <c r="A245" s="43">
        <v>52</v>
      </c>
      <c r="B245" s="3" t="s">
        <v>359</v>
      </c>
      <c r="C245" s="5">
        <v>6767</v>
      </c>
      <c r="D245" s="13" t="s">
        <v>223</v>
      </c>
      <c r="E245" s="14">
        <v>45455</v>
      </c>
      <c r="F245" s="41">
        <f t="shared" si="6"/>
        <v>0.13153769108425745</v>
      </c>
      <c r="G245" s="6">
        <v>354226.27</v>
      </c>
      <c r="H245" s="6">
        <v>2692964.024836788</v>
      </c>
      <c r="I245" s="41">
        <v>1</v>
      </c>
      <c r="J245" s="41">
        <v>0</v>
      </c>
      <c r="K245" s="41">
        <v>0</v>
      </c>
      <c r="L245" s="5">
        <v>6767</v>
      </c>
      <c r="M245" s="5">
        <v>0</v>
      </c>
      <c r="N245" s="5">
        <v>0</v>
      </c>
      <c r="O245" s="7">
        <v>354226.27</v>
      </c>
      <c r="P245" s="7">
        <v>0</v>
      </c>
      <c r="Q245" s="7">
        <v>0</v>
      </c>
      <c r="R245" s="6">
        <v>2692964.024836788</v>
      </c>
      <c r="S245" s="6">
        <v>0</v>
      </c>
      <c r="T245" s="6">
        <v>0</v>
      </c>
    </row>
    <row r="246" spans="1:20" ht="15" customHeight="1" x14ac:dyDescent="0.2">
      <c r="A246" s="43">
        <v>2435</v>
      </c>
      <c r="B246" s="3" t="s">
        <v>360</v>
      </c>
      <c r="C246" s="5">
        <v>9206</v>
      </c>
      <c r="D246" s="13" t="s">
        <v>290</v>
      </c>
      <c r="E246" s="14">
        <v>44803</v>
      </c>
      <c r="F246" s="41">
        <f t="shared" si="6"/>
        <v>6.4159517707756783E-2</v>
      </c>
      <c r="G246" s="6">
        <v>236855.37</v>
      </c>
      <c r="H246" s="6">
        <v>3691663.8164093397</v>
      </c>
      <c r="I246" s="41">
        <v>0</v>
      </c>
      <c r="J246" s="41">
        <v>1</v>
      </c>
      <c r="K246" s="41">
        <v>0</v>
      </c>
      <c r="L246" s="5">
        <v>0</v>
      </c>
      <c r="M246" s="5">
        <v>9206</v>
      </c>
      <c r="N246" s="5">
        <v>0</v>
      </c>
      <c r="O246" s="7">
        <v>0</v>
      </c>
      <c r="P246" s="7">
        <v>236855.37</v>
      </c>
      <c r="Q246" s="7">
        <v>0</v>
      </c>
      <c r="R246" s="6">
        <v>0</v>
      </c>
      <c r="S246" s="6">
        <v>3691663.8164093397</v>
      </c>
      <c r="T246" s="6">
        <v>0</v>
      </c>
    </row>
    <row r="247" spans="1:20" ht="15" customHeight="1" x14ac:dyDescent="0.2">
      <c r="A247" s="43">
        <v>2214</v>
      </c>
      <c r="B247" s="3" t="s">
        <v>361</v>
      </c>
      <c r="C247" s="5">
        <v>37463.089999999997</v>
      </c>
      <c r="D247" s="13" t="s">
        <v>123</v>
      </c>
      <c r="E247" s="14">
        <v>45782</v>
      </c>
      <c r="F247" s="41">
        <f t="shared" si="6"/>
        <v>1.8984962455697665E-3</v>
      </c>
      <c r="G247" s="6">
        <v>10701.7</v>
      </c>
      <c r="H247" s="6">
        <v>5636935.0347533943</v>
      </c>
      <c r="I247" s="41">
        <v>0</v>
      </c>
      <c r="J247" s="41">
        <v>1</v>
      </c>
      <c r="K247" s="41">
        <v>0</v>
      </c>
      <c r="L247" s="5">
        <v>0</v>
      </c>
      <c r="M247" s="5">
        <v>37463.089999999997</v>
      </c>
      <c r="N247" s="5">
        <v>0</v>
      </c>
      <c r="O247" s="7">
        <v>0</v>
      </c>
      <c r="P247" s="7">
        <v>10701.7</v>
      </c>
      <c r="Q247" s="7">
        <v>0</v>
      </c>
      <c r="R247" s="6">
        <v>0</v>
      </c>
      <c r="S247" s="6">
        <v>5636935.0347533943</v>
      </c>
      <c r="T247" s="6">
        <v>0</v>
      </c>
    </row>
    <row r="248" spans="1:20" ht="15" customHeight="1" x14ac:dyDescent="0.2">
      <c r="A248" s="43">
        <v>448</v>
      </c>
      <c r="B248" s="3" t="s">
        <v>362</v>
      </c>
      <c r="C248" s="5">
        <v>18551</v>
      </c>
      <c r="D248" s="13" t="s">
        <v>43</v>
      </c>
      <c r="E248" s="14">
        <v>45505</v>
      </c>
      <c r="F248" s="41">
        <f t="shared" si="6"/>
        <v>1.276754984054417E-4</v>
      </c>
      <c r="G248" s="6">
        <v>2140.34</v>
      </c>
      <c r="H248" s="6">
        <v>16763905.578838734</v>
      </c>
      <c r="I248" s="41">
        <v>1</v>
      </c>
      <c r="J248" s="41">
        <v>0</v>
      </c>
      <c r="K248" s="41">
        <v>0</v>
      </c>
      <c r="L248" s="5">
        <v>18551</v>
      </c>
      <c r="M248" s="5">
        <v>0</v>
      </c>
      <c r="N248" s="5">
        <v>0</v>
      </c>
      <c r="O248" s="7">
        <v>2140.34</v>
      </c>
      <c r="P248" s="7">
        <v>0</v>
      </c>
      <c r="Q248" s="7">
        <v>0</v>
      </c>
      <c r="R248" s="6">
        <v>16763905.578838734</v>
      </c>
      <c r="S248" s="6">
        <v>0</v>
      </c>
      <c r="T248" s="6">
        <v>0</v>
      </c>
    </row>
    <row r="249" spans="1:20" ht="15" customHeight="1" x14ac:dyDescent="0.2">
      <c r="A249" s="43">
        <v>529</v>
      </c>
      <c r="B249" s="3" t="s">
        <v>363</v>
      </c>
      <c r="C249" s="5">
        <v>6618</v>
      </c>
      <c r="D249" s="13" t="s">
        <v>171</v>
      </c>
      <c r="E249" s="14">
        <v>46120</v>
      </c>
      <c r="F249" s="41">
        <f t="shared" si="6"/>
        <v>0</v>
      </c>
      <c r="G249" s="6">
        <v>0</v>
      </c>
      <c r="H249" s="6">
        <v>3842128.2736240169</v>
      </c>
      <c r="I249" s="41">
        <v>1</v>
      </c>
      <c r="J249" s="41">
        <v>0</v>
      </c>
      <c r="K249" s="41">
        <v>0</v>
      </c>
      <c r="L249" s="5">
        <v>6618</v>
      </c>
      <c r="M249" s="5">
        <v>0</v>
      </c>
      <c r="N249" s="5">
        <v>0</v>
      </c>
      <c r="O249" s="7">
        <v>0</v>
      </c>
      <c r="P249" s="7">
        <v>0</v>
      </c>
      <c r="Q249" s="7">
        <v>0</v>
      </c>
      <c r="R249" s="6">
        <v>3842128.2736240169</v>
      </c>
      <c r="S249" s="6">
        <v>0</v>
      </c>
      <c r="T249" s="6">
        <v>0</v>
      </c>
    </row>
    <row r="250" spans="1:20" ht="15" customHeight="1" x14ac:dyDescent="0.2">
      <c r="A250" s="43">
        <v>5512</v>
      </c>
      <c r="B250" s="3" t="s">
        <v>364</v>
      </c>
      <c r="C250" s="5">
        <v>110</v>
      </c>
      <c r="D250" s="13" t="s">
        <v>107</v>
      </c>
      <c r="E250" s="14" t="s">
        <v>27</v>
      </c>
      <c r="F250" s="41" t="str">
        <f t="shared" si="6"/>
        <v/>
      </c>
      <c r="G250" s="39" t="s">
        <v>27</v>
      </c>
      <c r="H250" s="6">
        <v>4200.5094543721707</v>
      </c>
      <c r="I250" s="41">
        <v>0</v>
      </c>
      <c r="J250" s="41">
        <v>1</v>
      </c>
      <c r="K250" s="41">
        <v>0</v>
      </c>
      <c r="L250" s="5">
        <v>0</v>
      </c>
      <c r="M250" s="5">
        <v>110</v>
      </c>
      <c r="N250" s="5">
        <v>0</v>
      </c>
      <c r="O250" s="7" t="s">
        <v>30</v>
      </c>
      <c r="P250" s="7" t="s">
        <v>30</v>
      </c>
      <c r="Q250" s="7" t="s">
        <v>30</v>
      </c>
      <c r="R250" s="6">
        <v>0</v>
      </c>
      <c r="S250" s="6">
        <v>4200.5094543721707</v>
      </c>
      <c r="T250" s="6">
        <v>0</v>
      </c>
    </row>
    <row r="251" spans="1:20" ht="15" customHeight="1" x14ac:dyDescent="0.2">
      <c r="A251" s="43">
        <v>5513</v>
      </c>
      <c r="B251" s="3" t="s">
        <v>365</v>
      </c>
      <c r="C251" s="5">
        <v>150</v>
      </c>
      <c r="D251" s="13" t="s">
        <v>43</v>
      </c>
      <c r="E251" s="14" t="s">
        <v>27</v>
      </c>
      <c r="F251" s="41" t="str">
        <f t="shared" si="6"/>
        <v/>
      </c>
      <c r="G251" s="39" t="s">
        <v>27</v>
      </c>
      <c r="H251" s="6">
        <v>5624.5206188411503</v>
      </c>
      <c r="I251" s="41">
        <v>0</v>
      </c>
      <c r="J251" s="41">
        <v>1</v>
      </c>
      <c r="K251" s="41">
        <v>0</v>
      </c>
      <c r="L251" s="5">
        <v>0</v>
      </c>
      <c r="M251" s="5">
        <v>150</v>
      </c>
      <c r="N251" s="5">
        <v>0</v>
      </c>
      <c r="O251" s="7" t="s">
        <v>30</v>
      </c>
      <c r="P251" s="7" t="s">
        <v>30</v>
      </c>
      <c r="Q251" s="7" t="s">
        <v>30</v>
      </c>
      <c r="R251" s="6">
        <v>0</v>
      </c>
      <c r="S251" s="6">
        <v>5624.5206188411503</v>
      </c>
      <c r="T251" s="6">
        <v>0</v>
      </c>
    </row>
    <row r="252" spans="1:20" ht="15" customHeight="1" x14ac:dyDescent="0.2">
      <c r="A252" s="43">
        <v>443</v>
      </c>
      <c r="B252" s="3" t="s">
        <v>366</v>
      </c>
      <c r="C252" s="5">
        <v>382</v>
      </c>
      <c r="D252" s="13" t="s">
        <v>219</v>
      </c>
      <c r="E252" s="14">
        <v>45413</v>
      </c>
      <c r="F252" s="41">
        <f t="shared" si="6"/>
        <v>0</v>
      </c>
      <c r="G252" s="6">
        <v>0</v>
      </c>
      <c r="H252" s="6">
        <v>96278.309976173448</v>
      </c>
      <c r="I252" s="41">
        <v>1</v>
      </c>
      <c r="J252" s="41">
        <v>0</v>
      </c>
      <c r="K252" s="41">
        <v>0</v>
      </c>
      <c r="L252" s="5">
        <v>382</v>
      </c>
      <c r="M252" s="5">
        <v>0</v>
      </c>
      <c r="N252" s="5">
        <v>0</v>
      </c>
      <c r="O252" s="7">
        <v>0</v>
      </c>
      <c r="P252" s="7">
        <v>0</v>
      </c>
      <c r="Q252" s="7">
        <v>0</v>
      </c>
      <c r="R252" s="6">
        <v>96278.309976173448</v>
      </c>
      <c r="S252" s="6">
        <v>0</v>
      </c>
      <c r="T252" s="6">
        <v>0</v>
      </c>
    </row>
    <row r="253" spans="1:20" ht="15" customHeight="1" x14ac:dyDescent="0.2">
      <c r="A253" s="43">
        <v>1603</v>
      </c>
      <c r="B253" s="3" t="s">
        <v>367</v>
      </c>
      <c r="C253" s="5">
        <v>15273</v>
      </c>
      <c r="D253" s="13" t="s">
        <v>322</v>
      </c>
      <c r="E253" s="14" t="s">
        <v>27</v>
      </c>
      <c r="F253" s="41">
        <f t="shared" si="6"/>
        <v>0</v>
      </c>
      <c r="G253" s="6">
        <v>0</v>
      </c>
      <c r="H253" s="6">
        <v>15920296.654716982</v>
      </c>
      <c r="I253" s="41">
        <v>0</v>
      </c>
      <c r="J253" s="41">
        <v>0</v>
      </c>
      <c r="K253" s="41">
        <v>1</v>
      </c>
      <c r="L253" s="5">
        <v>0</v>
      </c>
      <c r="M253" s="5">
        <v>0</v>
      </c>
      <c r="N253" s="5">
        <v>15273</v>
      </c>
      <c r="O253" s="7">
        <v>0</v>
      </c>
      <c r="P253" s="7">
        <v>0</v>
      </c>
      <c r="Q253" s="7">
        <v>0</v>
      </c>
      <c r="R253" s="6">
        <v>0</v>
      </c>
      <c r="S253" s="6">
        <v>0</v>
      </c>
      <c r="T253" s="6">
        <v>15920296.654716982</v>
      </c>
    </row>
    <row r="254" spans="1:20" ht="15" customHeight="1" x14ac:dyDescent="0.2">
      <c r="A254" s="43">
        <v>1605</v>
      </c>
      <c r="B254" s="3" t="s">
        <v>368</v>
      </c>
      <c r="C254" s="5">
        <v>121467</v>
      </c>
      <c r="D254" s="13" t="s">
        <v>322</v>
      </c>
      <c r="E254" s="14" t="s">
        <v>27</v>
      </c>
      <c r="F254" s="41">
        <f t="shared" si="6"/>
        <v>0</v>
      </c>
      <c r="G254" s="6">
        <v>0</v>
      </c>
      <c r="H254" s="6">
        <v>6209374.2285836479</v>
      </c>
      <c r="I254" s="41">
        <v>0</v>
      </c>
      <c r="J254" s="41">
        <v>1</v>
      </c>
      <c r="K254" s="41">
        <v>0</v>
      </c>
      <c r="L254" s="5">
        <v>0</v>
      </c>
      <c r="M254" s="5">
        <v>121467</v>
      </c>
      <c r="N254" s="5">
        <v>0</v>
      </c>
      <c r="O254" s="7">
        <v>0</v>
      </c>
      <c r="P254" s="7">
        <v>0</v>
      </c>
      <c r="Q254" s="7">
        <v>0</v>
      </c>
      <c r="R254" s="6">
        <v>0</v>
      </c>
      <c r="S254" s="6">
        <v>6209374.2285836479</v>
      </c>
      <c r="T254" s="6">
        <v>0</v>
      </c>
    </row>
    <row r="255" spans="1:20" ht="15" customHeight="1" x14ac:dyDescent="0.2">
      <c r="A255" s="43">
        <v>594</v>
      </c>
      <c r="B255" s="3" t="s">
        <v>369</v>
      </c>
      <c r="C255" s="5">
        <v>26540</v>
      </c>
      <c r="D255" s="13" t="s">
        <v>125</v>
      </c>
      <c r="E255" s="14">
        <v>46206</v>
      </c>
      <c r="F255" s="41">
        <f t="shared" si="6"/>
        <v>0</v>
      </c>
      <c r="G255" s="6">
        <v>0</v>
      </c>
      <c r="H255" s="6">
        <v>4032569.7735477723</v>
      </c>
      <c r="I255" s="41">
        <v>1</v>
      </c>
      <c r="J255" s="41">
        <v>0</v>
      </c>
      <c r="K255" s="41">
        <v>0</v>
      </c>
      <c r="L255" s="5">
        <v>26540</v>
      </c>
      <c r="M255" s="5">
        <v>0</v>
      </c>
      <c r="N255" s="5">
        <v>0</v>
      </c>
      <c r="O255" s="7">
        <v>0</v>
      </c>
      <c r="P255" s="7">
        <v>0</v>
      </c>
      <c r="Q255" s="7">
        <v>0</v>
      </c>
      <c r="R255" s="6">
        <v>4032569.7735477723</v>
      </c>
      <c r="S255" s="6">
        <v>0</v>
      </c>
      <c r="T255" s="6">
        <v>0</v>
      </c>
    </row>
    <row r="256" spans="1:20" ht="15" customHeight="1" x14ac:dyDescent="0.2">
      <c r="A256" s="43">
        <v>593</v>
      </c>
      <c r="B256" s="3" t="s">
        <v>370</v>
      </c>
      <c r="C256" s="5">
        <v>220</v>
      </c>
      <c r="D256" s="13" t="s">
        <v>43</v>
      </c>
      <c r="E256" s="14">
        <v>46218</v>
      </c>
      <c r="F256" s="41">
        <f t="shared" si="6"/>
        <v>0</v>
      </c>
      <c r="G256" s="6">
        <v>0</v>
      </c>
      <c r="H256" s="6">
        <v>2962928.2042862652</v>
      </c>
      <c r="I256" s="41">
        <v>1</v>
      </c>
      <c r="J256" s="41">
        <v>0</v>
      </c>
      <c r="K256" s="41">
        <v>0</v>
      </c>
      <c r="L256" s="5">
        <v>220</v>
      </c>
      <c r="M256" s="5">
        <v>0</v>
      </c>
      <c r="N256" s="5">
        <v>0</v>
      </c>
      <c r="O256" s="7">
        <v>0</v>
      </c>
      <c r="P256" s="7">
        <v>0</v>
      </c>
      <c r="Q256" s="7">
        <v>0</v>
      </c>
      <c r="R256" s="6">
        <v>2962928.2042862652</v>
      </c>
      <c r="S256" s="6">
        <v>0</v>
      </c>
      <c r="T256" s="6">
        <v>0</v>
      </c>
    </row>
    <row r="257" spans="1:20" ht="15" customHeight="1" x14ac:dyDescent="0.2">
      <c r="A257" s="43">
        <v>1994</v>
      </c>
      <c r="B257" s="3" t="s">
        <v>371</v>
      </c>
      <c r="C257" s="5">
        <v>91364</v>
      </c>
      <c r="D257" s="13" t="s">
        <v>372</v>
      </c>
      <c r="E257" s="14" t="s">
        <v>27</v>
      </c>
      <c r="F257" s="41" t="str">
        <f t="shared" si="6"/>
        <v/>
      </c>
      <c r="G257" s="39" t="s">
        <v>27</v>
      </c>
      <c r="H257" s="6">
        <v>15329782.613490589</v>
      </c>
      <c r="I257" s="41">
        <v>1.4562756945647201E-2</v>
      </c>
      <c r="J257" s="41">
        <v>0</v>
      </c>
      <c r="K257" s="41">
        <v>0.98543724305435298</v>
      </c>
      <c r="L257" s="5">
        <v>1330.5117255821108</v>
      </c>
      <c r="M257" s="5">
        <v>0</v>
      </c>
      <c r="N257" s="5">
        <v>90033.488274417905</v>
      </c>
      <c r="O257" s="7" t="s">
        <v>30</v>
      </c>
      <c r="P257" s="7" t="s">
        <v>30</v>
      </c>
      <c r="Q257" s="7" t="s">
        <v>30</v>
      </c>
      <c r="R257" s="6">
        <v>223243.89822987176</v>
      </c>
      <c r="S257" s="6">
        <v>0</v>
      </c>
      <c r="T257" s="6">
        <v>15106538.71526072</v>
      </c>
    </row>
    <row r="258" spans="1:20" ht="15" customHeight="1" x14ac:dyDescent="0.2">
      <c r="A258" s="43">
        <v>270</v>
      </c>
      <c r="B258" s="3" t="s">
        <v>373</v>
      </c>
      <c r="C258" s="5">
        <v>35178</v>
      </c>
      <c r="D258" s="13" t="s">
        <v>374</v>
      </c>
      <c r="E258" s="14">
        <v>45044</v>
      </c>
      <c r="F258" s="41">
        <f t="shared" si="6"/>
        <v>0.10168291296791333</v>
      </c>
      <c r="G258" s="6">
        <v>1119253.5900000001</v>
      </c>
      <c r="H258" s="6">
        <v>11007292.743011674</v>
      </c>
      <c r="I258" s="41">
        <v>1</v>
      </c>
      <c r="J258" s="41">
        <v>0</v>
      </c>
      <c r="K258" s="41">
        <v>0</v>
      </c>
      <c r="L258" s="5">
        <v>35178</v>
      </c>
      <c r="M258" s="5">
        <v>0</v>
      </c>
      <c r="N258" s="5">
        <v>0</v>
      </c>
      <c r="O258" s="7">
        <v>1119253.5900000001</v>
      </c>
      <c r="P258" s="7">
        <v>0</v>
      </c>
      <c r="Q258" s="7">
        <v>0</v>
      </c>
      <c r="R258" s="6">
        <v>11007292.743011674</v>
      </c>
      <c r="S258" s="6">
        <v>0</v>
      </c>
      <c r="T258" s="6">
        <v>0</v>
      </c>
    </row>
    <row r="259" spans="1:20" ht="15" customHeight="1" x14ac:dyDescent="0.2">
      <c r="A259" s="43">
        <v>5574</v>
      </c>
      <c r="B259" s="3" t="s">
        <v>375</v>
      </c>
      <c r="C259" s="5">
        <v>370975</v>
      </c>
      <c r="D259" s="13" t="s">
        <v>70</v>
      </c>
      <c r="E259" s="14" t="s">
        <v>27</v>
      </c>
      <c r="F259" s="41" t="str">
        <f t="shared" si="6"/>
        <v/>
      </c>
      <c r="G259" s="39" t="s">
        <v>27</v>
      </c>
      <c r="H259" s="6">
        <v>188650386.13406795</v>
      </c>
      <c r="I259" s="41">
        <v>0</v>
      </c>
      <c r="J259" s="41">
        <v>1</v>
      </c>
      <c r="K259" s="41">
        <v>0</v>
      </c>
      <c r="L259" s="5">
        <v>0</v>
      </c>
      <c r="M259" s="5">
        <v>370975</v>
      </c>
      <c r="N259" s="5">
        <v>0</v>
      </c>
      <c r="O259" s="7" t="s">
        <v>30</v>
      </c>
      <c r="P259" s="7" t="s">
        <v>30</v>
      </c>
      <c r="Q259" s="7" t="s">
        <v>30</v>
      </c>
      <c r="R259" s="6">
        <v>0</v>
      </c>
      <c r="S259" s="6">
        <v>188650386.13406795</v>
      </c>
      <c r="T259" s="6">
        <v>0</v>
      </c>
    </row>
    <row r="260" spans="1:20" ht="15" customHeight="1" x14ac:dyDescent="0.2">
      <c r="A260" s="43">
        <v>66</v>
      </c>
      <c r="B260" s="3" t="s">
        <v>376</v>
      </c>
      <c r="C260" s="5">
        <v>26896</v>
      </c>
      <c r="D260" s="13" t="s">
        <v>377</v>
      </c>
      <c r="E260" s="14">
        <v>45547</v>
      </c>
      <c r="F260" s="41">
        <f t="shared" si="6"/>
        <v>1.7004216483728306E-2</v>
      </c>
      <c r="G260" s="6">
        <v>142332.61000000002</v>
      </c>
      <c r="H260" s="6">
        <v>8370430.3656802466</v>
      </c>
      <c r="I260" s="41">
        <v>1</v>
      </c>
      <c r="J260" s="41">
        <v>0</v>
      </c>
      <c r="K260" s="41">
        <v>0</v>
      </c>
      <c r="L260" s="5">
        <v>26896</v>
      </c>
      <c r="M260" s="5">
        <v>0</v>
      </c>
      <c r="N260" s="5">
        <v>0</v>
      </c>
      <c r="O260" s="7">
        <v>142332.61000000002</v>
      </c>
      <c r="P260" s="7">
        <v>0</v>
      </c>
      <c r="Q260" s="7">
        <v>0</v>
      </c>
      <c r="R260" s="6">
        <v>8370430.3656802466</v>
      </c>
      <c r="S260" s="6">
        <v>0</v>
      </c>
      <c r="T260" s="6">
        <v>0</v>
      </c>
    </row>
    <row r="261" spans="1:20" ht="15" customHeight="1" x14ac:dyDescent="0.2">
      <c r="A261" s="43">
        <v>2391</v>
      </c>
      <c r="B261" s="3" t="s">
        <v>378</v>
      </c>
      <c r="C261" s="5">
        <v>23334</v>
      </c>
      <c r="D261" s="13" t="s">
        <v>159</v>
      </c>
      <c r="E261" s="14">
        <v>46027</v>
      </c>
      <c r="F261" s="41">
        <f t="shared" si="6"/>
        <v>0.11761874710326059</v>
      </c>
      <c r="G261" s="6">
        <v>609461.81999999995</v>
      </c>
      <c r="H261" s="6">
        <v>5181672.4375148918</v>
      </c>
      <c r="I261" s="41">
        <v>0</v>
      </c>
      <c r="J261" s="41">
        <v>1</v>
      </c>
      <c r="K261" s="41">
        <v>0</v>
      </c>
      <c r="L261" s="5">
        <v>0</v>
      </c>
      <c r="M261" s="5">
        <v>23334</v>
      </c>
      <c r="N261" s="5">
        <v>0</v>
      </c>
      <c r="O261" s="7">
        <v>0</v>
      </c>
      <c r="P261" s="7">
        <v>609461.81999999995</v>
      </c>
      <c r="Q261" s="7">
        <v>0</v>
      </c>
      <c r="R261" s="6">
        <v>0</v>
      </c>
      <c r="S261" s="6">
        <v>5181672.4375148918</v>
      </c>
      <c r="T261" s="6">
        <v>0</v>
      </c>
    </row>
    <row r="262" spans="1:20" ht="15" customHeight="1" x14ac:dyDescent="0.2">
      <c r="A262" s="43">
        <v>2368</v>
      </c>
      <c r="B262" s="3" t="s">
        <v>379</v>
      </c>
      <c r="C262" s="5">
        <v>54242.11</v>
      </c>
      <c r="D262" s="13" t="s">
        <v>37</v>
      </c>
      <c r="E262" s="14">
        <v>46027</v>
      </c>
      <c r="F262" s="41">
        <f t="shared" si="6"/>
        <v>1.1144207770428498E-3</v>
      </c>
      <c r="G262" s="6">
        <v>32105.1</v>
      </c>
      <c r="H262" s="6">
        <v>28808777.314069718</v>
      </c>
      <c r="I262" s="41">
        <v>0</v>
      </c>
      <c r="J262" s="41">
        <v>1</v>
      </c>
      <c r="K262" s="41">
        <v>0</v>
      </c>
      <c r="L262" s="5">
        <v>0</v>
      </c>
      <c r="M262" s="5">
        <v>54242.11</v>
      </c>
      <c r="N262" s="5">
        <v>0</v>
      </c>
      <c r="O262" s="7">
        <v>0</v>
      </c>
      <c r="P262" s="7">
        <v>32105.1</v>
      </c>
      <c r="Q262" s="7">
        <v>0</v>
      </c>
      <c r="R262" s="6">
        <v>0</v>
      </c>
      <c r="S262" s="6">
        <v>28808777.314069718</v>
      </c>
      <c r="T262" s="6">
        <v>0</v>
      </c>
    </row>
    <row r="263" spans="1:20" ht="15" customHeight="1" x14ac:dyDescent="0.2">
      <c r="A263" s="43">
        <v>2220</v>
      </c>
      <c r="B263" s="3" t="s">
        <v>380</v>
      </c>
      <c r="C263" s="5">
        <v>37430</v>
      </c>
      <c r="D263" s="13" t="s">
        <v>123</v>
      </c>
      <c r="E263" s="14">
        <v>45782</v>
      </c>
      <c r="F263" s="41">
        <f t="shared" si="6"/>
        <v>1.9715667532663418E-3</v>
      </c>
      <c r="G263" s="6">
        <v>10701.7</v>
      </c>
      <c r="H263" s="6">
        <v>5428018.08879676</v>
      </c>
      <c r="I263" s="41">
        <v>0</v>
      </c>
      <c r="J263" s="41">
        <v>1</v>
      </c>
      <c r="K263" s="41">
        <v>0</v>
      </c>
      <c r="L263" s="5">
        <v>0</v>
      </c>
      <c r="M263" s="5">
        <v>37430</v>
      </c>
      <c r="N263" s="5">
        <v>0</v>
      </c>
      <c r="O263" s="7">
        <v>0</v>
      </c>
      <c r="P263" s="7">
        <v>10701.7</v>
      </c>
      <c r="Q263" s="7">
        <v>0</v>
      </c>
      <c r="R263" s="6">
        <v>0</v>
      </c>
      <c r="S263" s="6">
        <v>5428018.08879676</v>
      </c>
      <c r="T263" s="6">
        <v>0</v>
      </c>
    </row>
    <row r="264" spans="1:20" ht="15" customHeight="1" x14ac:dyDescent="0.2">
      <c r="A264" s="43">
        <v>69</v>
      </c>
      <c r="B264" s="3" t="s">
        <v>381</v>
      </c>
      <c r="C264" s="5">
        <v>33003</v>
      </c>
      <c r="D264" s="13" t="s">
        <v>123</v>
      </c>
      <c r="E264" s="14">
        <v>45905</v>
      </c>
      <c r="F264" s="41">
        <f t="shared" si="6"/>
        <v>0.35240016655318573</v>
      </c>
      <c r="G264" s="6">
        <v>3190476.4200000004</v>
      </c>
      <c r="H264" s="6">
        <v>9053561.0445532519</v>
      </c>
      <c r="I264" s="41">
        <v>1</v>
      </c>
      <c r="J264" s="41">
        <v>0</v>
      </c>
      <c r="K264" s="41">
        <v>0</v>
      </c>
      <c r="L264" s="5">
        <v>33003</v>
      </c>
      <c r="M264" s="5">
        <v>0</v>
      </c>
      <c r="N264" s="5">
        <v>0</v>
      </c>
      <c r="O264" s="7">
        <v>3190476.4200000004</v>
      </c>
      <c r="P264" s="7">
        <v>0</v>
      </c>
      <c r="Q264" s="7">
        <v>0</v>
      </c>
      <c r="R264" s="6">
        <v>9053561.0445532519</v>
      </c>
      <c r="S264" s="6">
        <v>0</v>
      </c>
      <c r="T264" s="6">
        <v>0</v>
      </c>
    </row>
    <row r="265" spans="1:20" ht="15" customHeight="1" x14ac:dyDescent="0.2">
      <c r="A265" s="43">
        <v>5502</v>
      </c>
      <c r="B265" s="3" t="s">
        <v>382</v>
      </c>
      <c r="C265" s="5">
        <v>17597</v>
      </c>
      <c r="D265" s="13" t="s">
        <v>159</v>
      </c>
      <c r="E265" s="14" t="s">
        <v>27</v>
      </c>
      <c r="F265" s="41" t="str">
        <f t="shared" si="6"/>
        <v/>
      </c>
      <c r="G265" s="39" t="s">
        <v>27</v>
      </c>
      <c r="H265" s="6">
        <v>5138707.4692232544</v>
      </c>
      <c r="I265" s="41">
        <v>0</v>
      </c>
      <c r="J265" s="41">
        <v>1</v>
      </c>
      <c r="K265" s="41">
        <v>0</v>
      </c>
      <c r="L265" s="5">
        <v>0</v>
      </c>
      <c r="M265" s="5">
        <v>17597</v>
      </c>
      <c r="N265" s="5">
        <v>0</v>
      </c>
      <c r="O265" s="7" t="s">
        <v>30</v>
      </c>
      <c r="P265" s="7" t="s">
        <v>30</v>
      </c>
      <c r="Q265" s="7" t="s">
        <v>30</v>
      </c>
      <c r="R265" s="6">
        <v>0</v>
      </c>
      <c r="S265" s="6">
        <v>5138707.4692232544</v>
      </c>
      <c r="T265" s="6">
        <v>0</v>
      </c>
    </row>
    <row r="266" spans="1:20" ht="15" customHeight="1" x14ac:dyDescent="0.2">
      <c r="A266" s="43">
        <v>273</v>
      </c>
      <c r="B266" s="3" t="s">
        <v>383</v>
      </c>
      <c r="C266" s="5">
        <v>19628</v>
      </c>
      <c r="D266" s="13" t="s">
        <v>257</v>
      </c>
      <c r="E266" s="14">
        <v>45714</v>
      </c>
      <c r="F266" s="41">
        <f t="shared" si="6"/>
        <v>3.1856433376472128E-2</v>
      </c>
      <c r="G266" s="6">
        <v>188563.96</v>
      </c>
      <c r="H266" s="6">
        <v>5919179.8959912974</v>
      </c>
      <c r="I266" s="41">
        <v>1</v>
      </c>
      <c r="J266" s="41">
        <v>0</v>
      </c>
      <c r="K266" s="41">
        <v>0</v>
      </c>
      <c r="L266" s="5">
        <v>19628</v>
      </c>
      <c r="M266" s="5">
        <v>0</v>
      </c>
      <c r="N266" s="5">
        <v>0</v>
      </c>
      <c r="O266" s="7">
        <v>188563.96</v>
      </c>
      <c r="P266" s="7">
        <v>0</v>
      </c>
      <c r="Q266" s="7">
        <v>0</v>
      </c>
      <c r="R266" s="6">
        <v>5919179.8959912974</v>
      </c>
      <c r="S266" s="6">
        <v>0</v>
      </c>
      <c r="T266" s="6">
        <v>0</v>
      </c>
    </row>
    <row r="267" spans="1:20" ht="15" customHeight="1" x14ac:dyDescent="0.2">
      <c r="A267" s="43">
        <v>5088</v>
      </c>
      <c r="B267" s="3" t="s">
        <v>384</v>
      </c>
      <c r="C267" s="5">
        <v>1708</v>
      </c>
      <c r="D267" s="13" t="s">
        <v>269</v>
      </c>
      <c r="E267" s="14">
        <v>46160</v>
      </c>
      <c r="F267" s="41">
        <f t="shared" si="6"/>
        <v>0</v>
      </c>
      <c r="G267" s="6">
        <v>0</v>
      </c>
      <c r="H267" s="6">
        <v>483895.29136049555</v>
      </c>
      <c r="I267" s="41">
        <v>1</v>
      </c>
      <c r="J267" s="41">
        <v>0</v>
      </c>
      <c r="K267" s="41">
        <v>0</v>
      </c>
      <c r="L267" s="5">
        <v>1708</v>
      </c>
      <c r="M267" s="5">
        <v>0</v>
      </c>
      <c r="N267" s="5">
        <v>0</v>
      </c>
      <c r="O267" s="7">
        <v>0</v>
      </c>
      <c r="P267" s="7">
        <v>0</v>
      </c>
      <c r="Q267" s="7">
        <v>0</v>
      </c>
      <c r="R267" s="6">
        <v>483895.29136049555</v>
      </c>
      <c r="S267" s="6">
        <v>0</v>
      </c>
      <c r="T267" s="6">
        <v>0</v>
      </c>
    </row>
    <row r="268" spans="1:20" ht="15" customHeight="1" x14ac:dyDescent="0.2">
      <c r="A268" s="43">
        <v>431</v>
      </c>
      <c r="B268" s="3" t="s">
        <v>385</v>
      </c>
      <c r="C268" s="5">
        <v>8374</v>
      </c>
      <c r="D268" s="13" t="s">
        <v>386</v>
      </c>
      <c r="E268" s="14">
        <v>44673</v>
      </c>
      <c r="F268" s="41">
        <f t="shared" si="6"/>
        <v>1.0978156303830087</v>
      </c>
      <c r="G268" s="6">
        <v>1938485.88</v>
      </c>
      <c r="H268" s="6">
        <v>1765766.333025971</v>
      </c>
      <c r="I268" s="41">
        <v>1</v>
      </c>
      <c r="J268" s="41">
        <v>0</v>
      </c>
      <c r="K268" s="41">
        <v>0</v>
      </c>
      <c r="L268" s="5">
        <v>8374</v>
      </c>
      <c r="M268" s="5">
        <v>0</v>
      </c>
      <c r="N268" s="5">
        <v>0</v>
      </c>
      <c r="O268" s="7">
        <v>1938485.88</v>
      </c>
      <c r="P268" s="7">
        <v>0</v>
      </c>
      <c r="Q268" s="7">
        <v>0</v>
      </c>
      <c r="R268" s="6">
        <v>1765766.333025971</v>
      </c>
      <c r="S268" s="6">
        <v>0</v>
      </c>
      <c r="T268" s="6">
        <v>0</v>
      </c>
    </row>
    <row r="269" spans="1:20" ht="15" customHeight="1" x14ac:dyDescent="0.2">
      <c r="A269" s="43">
        <v>2450</v>
      </c>
      <c r="B269" s="3" t="s">
        <v>387</v>
      </c>
      <c r="C269" s="5">
        <v>7680</v>
      </c>
      <c r="D269" s="13" t="s">
        <v>87</v>
      </c>
      <c r="E269" s="14">
        <v>45119</v>
      </c>
      <c r="F269" s="41">
        <f t="shared" si="6"/>
        <v>8.0285331987929604E-3</v>
      </c>
      <c r="G269" s="6">
        <v>8561.36</v>
      </c>
      <c r="H269" s="6">
        <v>1066366.6435715987</v>
      </c>
      <c r="I269" s="41">
        <v>0</v>
      </c>
      <c r="J269" s="41">
        <v>1</v>
      </c>
      <c r="K269" s="41">
        <v>0</v>
      </c>
      <c r="L269" s="5">
        <v>0</v>
      </c>
      <c r="M269" s="5">
        <v>7680</v>
      </c>
      <c r="N269" s="5">
        <v>0</v>
      </c>
      <c r="O269" s="7">
        <v>0</v>
      </c>
      <c r="P269" s="7">
        <v>8561.36</v>
      </c>
      <c r="Q269" s="7">
        <v>0</v>
      </c>
      <c r="R269" s="6">
        <v>0</v>
      </c>
      <c r="S269" s="6">
        <v>1066366.6435715987</v>
      </c>
      <c r="T269" s="6">
        <v>0</v>
      </c>
    </row>
    <row r="270" spans="1:20" ht="15" customHeight="1" x14ac:dyDescent="0.2">
      <c r="A270" s="43">
        <v>2451</v>
      </c>
      <c r="B270" s="3" t="s">
        <v>388</v>
      </c>
      <c r="C270" s="5">
        <v>10147</v>
      </c>
      <c r="D270" s="13" t="s">
        <v>87</v>
      </c>
      <c r="E270" s="14">
        <v>45119</v>
      </c>
      <c r="F270" s="41">
        <f t="shared" si="6"/>
        <v>5.8922283171237485E-3</v>
      </c>
      <c r="G270" s="6">
        <v>8561.36</v>
      </c>
      <c r="H270" s="6">
        <v>1452991.8969907076</v>
      </c>
      <c r="I270" s="41">
        <v>0</v>
      </c>
      <c r="J270" s="41">
        <v>1</v>
      </c>
      <c r="K270" s="41">
        <v>0</v>
      </c>
      <c r="L270" s="5">
        <v>0</v>
      </c>
      <c r="M270" s="5">
        <v>10147</v>
      </c>
      <c r="N270" s="5">
        <v>0</v>
      </c>
      <c r="O270" s="7">
        <v>0</v>
      </c>
      <c r="P270" s="7">
        <v>8561.36</v>
      </c>
      <c r="Q270" s="7">
        <v>0</v>
      </c>
      <c r="R270" s="6">
        <v>0</v>
      </c>
      <c r="S270" s="6">
        <v>1452991.8969907076</v>
      </c>
      <c r="T270" s="6">
        <v>0</v>
      </c>
    </row>
    <row r="271" spans="1:20" ht="15" customHeight="1" x14ac:dyDescent="0.2">
      <c r="A271" s="43">
        <v>2452</v>
      </c>
      <c r="B271" s="3" t="s">
        <v>389</v>
      </c>
      <c r="C271" s="5">
        <v>5737</v>
      </c>
      <c r="D271" s="13" t="s">
        <v>87</v>
      </c>
      <c r="E271" s="14">
        <v>45125</v>
      </c>
      <c r="F271" s="41">
        <f t="shared" ref="F271:F334" si="7">IF(H271=0,"No CRV",IF(G271="No FCA","",G271/H271))</f>
        <v>1.0757762740189641E-2</v>
      </c>
      <c r="G271" s="6">
        <v>8561.36</v>
      </c>
      <c r="H271" s="6">
        <v>795830.89967357635</v>
      </c>
      <c r="I271" s="41">
        <v>0</v>
      </c>
      <c r="J271" s="41">
        <v>1</v>
      </c>
      <c r="K271" s="41">
        <v>0</v>
      </c>
      <c r="L271" s="5">
        <v>0</v>
      </c>
      <c r="M271" s="5">
        <v>5737</v>
      </c>
      <c r="N271" s="5">
        <v>0</v>
      </c>
      <c r="O271" s="7">
        <v>0</v>
      </c>
      <c r="P271" s="7">
        <v>8561.36</v>
      </c>
      <c r="Q271" s="7">
        <v>0</v>
      </c>
      <c r="R271" s="6">
        <v>0</v>
      </c>
      <c r="S271" s="6">
        <v>795830.89967357635</v>
      </c>
      <c r="T271" s="6">
        <v>0</v>
      </c>
    </row>
    <row r="272" spans="1:20" ht="15" customHeight="1" x14ac:dyDescent="0.2">
      <c r="A272" s="43">
        <v>2453</v>
      </c>
      <c r="B272" s="3" t="s">
        <v>390</v>
      </c>
      <c r="C272" s="5">
        <v>7588</v>
      </c>
      <c r="D272" s="13" t="s">
        <v>87</v>
      </c>
      <c r="E272" s="14">
        <v>45125</v>
      </c>
      <c r="F272" s="41">
        <f t="shared" si="7"/>
        <v>7.8952649218195989E-3</v>
      </c>
      <c r="G272" s="6">
        <v>8561.36</v>
      </c>
      <c r="H272" s="6">
        <v>1084366.3999594948</v>
      </c>
      <c r="I272" s="41">
        <v>0</v>
      </c>
      <c r="J272" s="41">
        <v>1</v>
      </c>
      <c r="K272" s="41">
        <v>0</v>
      </c>
      <c r="L272" s="5">
        <v>0</v>
      </c>
      <c r="M272" s="5">
        <v>7588</v>
      </c>
      <c r="N272" s="5">
        <v>0</v>
      </c>
      <c r="O272" s="7">
        <v>0</v>
      </c>
      <c r="P272" s="7">
        <v>8561.36</v>
      </c>
      <c r="Q272" s="7">
        <v>0</v>
      </c>
      <c r="R272" s="6">
        <v>0</v>
      </c>
      <c r="S272" s="6">
        <v>1084366.3999594948</v>
      </c>
      <c r="T272" s="6">
        <v>0</v>
      </c>
    </row>
    <row r="273" spans="1:20" ht="15" customHeight="1" x14ac:dyDescent="0.2">
      <c r="A273" s="43">
        <v>2454</v>
      </c>
      <c r="B273" s="3" t="s">
        <v>391</v>
      </c>
      <c r="C273" s="5">
        <v>7587</v>
      </c>
      <c r="D273" s="13" t="s">
        <v>87</v>
      </c>
      <c r="E273" s="14">
        <v>45125</v>
      </c>
      <c r="F273" s="41">
        <f t="shared" si="7"/>
        <v>7.6050326539289746E-3</v>
      </c>
      <c r="G273" s="6">
        <v>8561.36</v>
      </c>
      <c r="H273" s="6">
        <v>1125749.2754586609</v>
      </c>
      <c r="I273" s="41">
        <v>0</v>
      </c>
      <c r="J273" s="41">
        <v>1</v>
      </c>
      <c r="K273" s="41">
        <v>0</v>
      </c>
      <c r="L273" s="5">
        <v>0</v>
      </c>
      <c r="M273" s="5">
        <v>7587</v>
      </c>
      <c r="N273" s="5">
        <v>0</v>
      </c>
      <c r="O273" s="7">
        <v>0</v>
      </c>
      <c r="P273" s="7">
        <v>8561.36</v>
      </c>
      <c r="Q273" s="7">
        <v>0</v>
      </c>
      <c r="R273" s="6">
        <v>0</v>
      </c>
      <c r="S273" s="6">
        <v>1125749.2754586609</v>
      </c>
      <c r="T273" s="6">
        <v>0</v>
      </c>
    </row>
    <row r="274" spans="1:20" ht="15" customHeight="1" x14ac:dyDescent="0.2">
      <c r="A274" s="43">
        <v>2455</v>
      </c>
      <c r="B274" s="3" t="s">
        <v>392</v>
      </c>
      <c r="C274" s="5">
        <v>5737</v>
      </c>
      <c r="D274" s="13" t="s">
        <v>87</v>
      </c>
      <c r="E274" s="14">
        <v>45125</v>
      </c>
      <c r="F274" s="41">
        <f t="shared" si="7"/>
        <v>1.0757762740189641E-2</v>
      </c>
      <c r="G274" s="6">
        <v>8561.36</v>
      </c>
      <c r="H274" s="6">
        <v>795830.89967357635</v>
      </c>
      <c r="I274" s="41">
        <v>0</v>
      </c>
      <c r="J274" s="41">
        <v>1</v>
      </c>
      <c r="K274" s="41">
        <v>0</v>
      </c>
      <c r="L274" s="5">
        <v>0</v>
      </c>
      <c r="M274" s="5">
        <v>5737</v>
      </c>
      <c r="N274" s="5">
        <v>0</v>
      </c>
      <c r="O274" s="7">
        <v>0</v>
      </c>
      <c r="P274" s="7">
        <v>8561.36</v>
      </c>
      <c r="Q274" s="7">
        <v>0</v>
      </c>
      <c r="R274" s="6">
        <v>0</v>
      </c>
      <c r="S274" s="6">
        <v>795830.89967357635</v>
      </c>
      <c r="T274" s="6">
        <v>0</v>
      </c>
    </row>
    <row r="275" spans="1:20" ht="15" customHeight="1" x14ac:dyDescent="0.2">
      <c r="A275" s="43">
        <v>2456</v>
      </c>
      <c r="B275" s="3" t="s">
        <v>393</v>
      </c>
      <c r="C275" s="5">
        <v>7586</v>
      </c>
      <c r="D275" s="13" t="s">
        <v>87</v>
      </c>
      <c r="E275" s="14">
        <v>45125</v>
      </c>
      <c r="F275" s="41">
        <f t="shared" si="7"/>
        <v>7.1698457016078805E-3</v>
      </c>
      <c r="G275" s="6">
        <v>8561.36</v>
      </c>
      <c r="H275" s="6">
        <v>1194078.6951775078</v>
      </c>
      <c r="I275" s="41">
        <v>0</v>
      </c>
      <c r="J275" s="41">
        <v>1</v>
      </c>
      <c r="K275" s="41">
        <v>0</v>
      </c>
      <c r="L275" s="5">
        <v>0</v>
      </c>
      <c r="M275" s="5">
        <v>7586</v>
      </c>
      <c r="N275" s="5">
        <v>0</v>
      </c>
      <c r="O275" s="7">
        <v>0</v>
      </c>
      <c r="P275" s="7">
        <v>8561.36</v>
      </c>
      <c r="Q275" s="7">
        <v>0</v>
      </c>
      <c r="R275" s="6">
        <v>0</v>
      </c>
      <c r="S275" s="6">
        <v>1194078.6951775078</v>
      </c>
      <c r="T275" s="6">
        <v>0</v>
      </c>
    </row>
    <row r="276" spans="1:20" ht="15" customHeight="1" x14ac:dyDescent="0.2">
      <c r="A276" s="43">
        <v>2457</v>
      </c>
      <c r="B276" s="3" t="s">
        <v>394</v>
      </c>
      <c r="C276" s="5">
        <v>10148</v>
      </c>
      <c r="D276" s="13" t="s">
        <v>87</v>
      </c>
      <c r="E276" s="14">
        <v>45125</v>
      </c>
      <c r="F276" s="41">
        <f t="shared" si="7"/>
        <v>5.9813177434575567E-3</v>
      </c>
      <c r="G276" s="6">
        <v>8561.36</v>
      </c>
      <c r="H276" s="6">
        <v>1431350.1417583989</v>
      </c>
      <c r="I276" s="41">
        <v>0</v>
      </c>
      <c r="J276" s="41">
        <v>1</v>
      </c>
      <c r="K276" s="41">
        <v>0</v>
      </c>
      <c r="L276" s="5">
        <v>0</v>
      </c>
      <c r="M276" s="5">
        <v>10148</v>
      </c>
      <c r="N276" s="5">
        <v>0</v>
      </c>
      <c r="O276" s="7">
        <v>0</v>
      </c>
      <c r="P276" s="7">
        <v>8561.36</v>
      </c>
      <c r="Q276" s="7">
        <v>0</v>
      </c>
      <c r="R276" s="6">
        <v>0</v>
      </c>
      <c r="S276" s="6">
        <v>1431350.1417583989</v>
      </c>
      <c r="T276" s="6">
        <v>0</v>
      </c>
    </row>
    <row r="277" spans="1:20" ht="15" customHeight="1" x14ac:dyDescent="0.2">
      <c r="A277" s="43">
        <v>2458</v>
      </c>
      <c r="B277" s="3" t="s">
        <v>395</v>
      </c>
      <c r="C277" s="5">
        <v>10146</v>
      </c>
      <c r="D277" s="13" t="s">
        <v>87</v>
      </c>
      <c r="E277" s="14">
        <v>45125</v>
      </c>
      <c r="F277" s="41">
        <f t="shared" si="7"/>
        <v>2.9906588717287786E-2</v>
      </c>
      <c r="G277" s="6">
        <v>42806.8</v>
      </c>
      <c r="H277" s="6">
        <v>1431350.1417583989</v>
      </c>
      <c r="I277" s="41">
        <v>0</v>
      </c>
      <c r="J277" s="41">
        <v>1</v>
      </c>
      <c r="K277" s="41">
        <v>0</v>
      </c>
      <c r="L277" s="5">
        <v>0</v>
      </c>
      <c r="M277" s="5">
        <v>10146</v>
      </c>
      <c r="N277" s="5">
        <v>0</v>
      </c>
      <c r="O277" s="7">
        <v>0</v>
      </c>
      <c r="P277" s="7">
        <v>42806.8</v>
      </c>
      <c r="Q277" s="7">
        <v>0</v>
      </c>
      <c r="R277" s="6">
        <v>0</v>
      </c>
      <c r="S277" s="6">
        <v>1431350.1417583989</v>
      </c>
      <c r="T277" s="6">
        <v>0</v>
      </c>
    </row>
    <row r="278" spans="1:20" ht="15" customHeight="1" x14ac:dyDescent="0.2">
      <c r="A278" s="43">
        <v>2459</v>
      </c>
      <c r="B278" s="3" t="s">
        <v>396</v>
      </c>
      <c r="C278" s="5">
        <v>5737</v>
      </c>
      <c r="D278" s="13" t="s">
        <v>87</v>
      </c>
      <c r="E278" s="14">
        <v>45125</v>
      </c>
      <c r="F278" s="41">
        <f t="shared" si="7"/>
        <v>1.0757762740189641E-2</v>
      </c>
      <c r="G278" s="6">
        <v>8561.36</v>
      </c>
      <c r="H278" s="6">
        <v>795830.89967357635</v>
      </c>
      <c r="I278" s="41">
        <v>0</v>
      </c>
      <c r="J278" s="41">
        <v>1</v>
      </c>
      <c r="K278" s="41">
        <v>0</v>
      </c>
      <c r="L278" s="5">
        <v>0</v>
      </c>
      <c r="M278" s="5">
        <v>5737</v>
      </c>
      <c r="N278" s="5">
        <v>0</v>
      </c>
      <c r="O278" s="7">
        <v>0</v>
      </c>
      <c r="P278" s="7">
        <v>8561.36</v>
      </c>
      <c r="Q278" s="7">
        <v>0</v>
      </c>
      <c r="R278" s="6">
        <v>0</v>
      </c>
      <c r="S278" s="6">
        <v>795830.89967357635</v>
      </c>
      <c r="T278" s="6">
        <v>0</v>
      </c>
    </row>
    <row r="279" spans="1:20" ht="15" customHeight="1" x14ac:dyDescent="0.2">
      <c r="A279" s="43">
        <v>2460</v>
      </c>
      <c r="B279" s="3" t="s">
        <v>397</v>
      </c>
      <c r="C279" s="5">
        <v>7680</v>
      </c>
      <c r="D279" s="13" t="s">
        <v>87</v>
      </c>
      <c r="E279" s="14">
        <v>45126</v>
      </c>
      <c r="F279" s="41">
        <f t="shared" si="7"/>
        <v>8.0285331987929604E-3</v>
      </c>
      <c r="G279" s="6">
        <v>8561.36</v>
      </c>
      <c r="H279" s="6">
        <v>1066366.6435715987</v>
      </c>
      <c r="I279" s="41">
        <v>0</v>
      </c>
      <c r="J279" s="41">
        <v>1</v>
      </c>
      <c r="K279" s="41">
        <v>0</v>
      </c>
      <c r="L279" s="5">
        <v>0</v>
      </c>
      <c r="M279" s="5">
        <v>7680</v>
      </c>
      <c r="N279" s="5">
        <v>0</v>
      </c>
      <c r="O279" s="7">
        <v>0</v>
      </c>
      <c r="P279" s="7">
        <v>8561.36</v>
      </c>
      <c r="Q279" s="7">
        <v>0</v>
      </c>
      <c r="R279" s="6">
        <v>0</v>
      </c>
      <c r="S279" s="6">
        <v>1066366.6435715987</v>
      </c>
      <c r="T279" s="6">
        <v>0</v>
      </c>
    </row>
    <row r="280" spans="1:20" ht="15" customHeight="1" x14ac:dyDescent="0.2">
      <c r="A280" s="43">
        <v>2461</v>
      </c>
      <c r="B280" s="3" t="s">
        <v>398</v>
      </c>
      <c r="C280" s="5">
        <v>5737</v>
      </c>
      <c r="D280" s="13" t="s">
        <v>87</v>
      </c>
      <c r="E280" s="14">
        <v>45126</v>
      </c>
      <c r="F280" s="41">
        <f t="shared" si="7"/>
        <v>1.0264051439038973E-2</v>
      </c>
      <c r="G280" s="6">
        <v>8561.36</v>
      </c>
      <c r="H280" s="6">
        <v>834111.17440791032</v>
      </c>
      <c r="I280" s="41">
        <v>0</v>
      </c>
      <c r="J280" s="41">
        <v>1</v>
      </c>
      <c r="K280" s="41">
        <v>0</v>
      </c>
      <c r="L280" s="5">
        <v>0</v>
      </c>
      <c r="M280" s="5">
        <v>5737</v>
      </c>
      <c r="N280" s="5">
        <v>0</v>
      </c>
      <c r="O280" s="7">
        <v>0</v>
      </c>
      <c r="P280" s="7">
        <v>8561.36</v>
      </c>
      <c r="Q280" s="7">
        <v>0</v>
      </c>
      <c r="R280" s="6">
        <v>0</v>
      </c>
      <c r="S280" s="6">
        <v>834111.17440791032</v>
      </c>
      <c r="T280" s="6">
        <v>0</v>
      </c>
    </row>
    <row r="281" spans="1:20" ht="15" customHeight="1" x14ac:dyDescent="0.2">
      <c r="A281" s="43">
        <v>2462</v>
      </c>
      <c r="B281" s="3" t="s">
        <v>399</v>
      </c>
      <c r="C281" s="5">
        <v>5737</v>
      </c>
      <c r="D281" s="13" t="s">
        <v>87</v>
      </c>
      <c r="E281" s="14">
        <v>45126</v>
      </c>
      <c r="F281" s="41">
        <f t="shared" si="7"/>
        <v>2.4204966165426695E-2</v>
      </c>
      <c r="G281" s="6">
        <v>19263.060000000001</v>
      </c>
      <c r="H281" s="6">
        <v>795830.89967357635</v>
      </c>
      <c r="I281" s="41">
        <v>0</v>
      </c>
      <c r="J281" s="41">
        <v>1</v>
      </c>
      <c r="K281" s="41">
        <v>0</v>
      </c>
      <c r="L281" s="5">
        <v>0</v>
      </c>
      <c r="M281" s="5">
        <v>5737</v>
      </c>
      <c r="N281" s="5">
        <v>0</v>
      </c>
      <c r="O281" s="7">
        <v>0</v>
      </c>
      <c r="P281" s="7">
        <v>19263.060000000001</v>
      </c>
      <c r="Q281" s="7">
        <v>0</v>
      </c>
      <c r="R281" s="6">
        <v>0</v>
      </c>
      <c r="S281" s="6">
        <v>795830.89967357635</v>
      </c>
      <c r="T281" s="6">
        <v>0</v>
      </c>
    </row>
    <row r="282" spans="1:20" ht="15" customHeight="1" x14ac:dyDescent="0.2">
      <c r="A282" s="43">
        <v>2463</v>
      </c>
      <c r="B282" s="3" t="s">
        <v>400</v>
      </c>
      <c r="C282" s="5">
        <v>7680</v>
      </c>
      <c r="D282" s="13" t="s">
        <v>87</v>
      </c>
      <c r="E282" s="14">
        <v>45126</v>
      </c>
      <c r="F282" s="41">
        <f t="shared" si="7"/>
        <v>8.0285331987929604E-3</v>
      </c>
      <c r="G282" s="6">
        <v>8561.36</v>
      </c>
      <c r="H282" s="6">
        <v>1066366.6435715987</v>
      </c>
      <c r="I282" s="41">
        <v>0</v>
      </c>
      <c r="J282" s="41">
        <v>1</v>
      </c>
      <c r="K282" s="41">
        <v>0</v>
      </c>
      <c r="L282" s="5">
        <v>0</v>
      </c>
      <c r="M282" s="5">
        <v>7680</v>
      </c>
      <c r="N282" s="5">
        <v>0</v>
      </c>
      <c r="O282" s="7">
        <v>0</v>
      </c>
      <c r="P282" s="7">
        <v>8561.36</v>
      </c>
      <c r="Q282" s="7">
        <v>0</v>
      </c>
      <c r="R282" s="6">
        <v>0</v>
      </c>
      <c r="S282" s="6">
        <v>1066366.6435715987</v>
      </c>
      <c r="T282" s="6">
        <v>0</v>
      </c>
    </row>
    <row r="283" spans="1:20" ht="15" customHeight="1" x14ac:dyDescent="0.2">
      <c r="A283" s="43">
        <v>2465</v>
      </c>
      <c r="B283" s="3" t="s">
        <v>401</v>
      </c>
      <c r="C283" s="5">
        <v>7587</v>
      </c>
      <c r="D283" s="13" t="s">
        <v>167</v>
      </c>
      <c r="E283" s="14">
        <v>45126</v>
      </c>
      <c r="F283" s="41">
        <f t="shared" si="7"/>
        <v>8.0147429383736913E-3</v>
      </c>
      <c r="G283" s="6">
        <v>8561.36</v>
      </c>
      <c r="H283" s="6">
        <v>1068201.4464879676</v>
      </c>
      <c r="I283" s="41">
        <v>0</v>
      </c>
      <c r="J283" s="41">
        <v>1</v>
      </c>
      <c r="K283" s="41">
        <v>0</v>
      </c>
      <c r="L283" s="5">
        <v>0</v>
      </c>
      <c r="M283" s="5">
        <v>7587</v>
      </c>
      <c r="N283" s="5">
        <v>0</v>
      </c>
      <c r="O283" s="7">
        <v>0</v>
      </c>
      <c r="P283" s="7">
        <v>8561.36</v>
      </c>
      <c r="Q283" s="7">
        <v>0</v>
      </c>
      <c r="R283" s="6">
        <v>0</v>
      </c>
      <c r="S283" s="6">
        <v>1068201.4464879676</v>
      </c>
      <c r="T283" s="6">
        <v>0</v>
      </c>
    </row>
    <row r="284" spans="1:20" ht="15" customHeight="1" x14ac:dyDescent="0.2">
      <c r="A284" s="43">
        <v>2466</v>
      </c>
      <c r="B284" s="3" t="s">
        <v>402</v>
      </c>
      <c r="C284" s="5">
        <v>7588</v>
      </c>
      <c r="D284" s="13" t="s">
        <v>167</v>
      </c>
      <c r="E284" s="14">
        <v>45126</v>
      </c>
      <c r="F284" s="41">
        <f t="shared" si="7"/>
        <v>8.0147429383736913E-3</v>
      </c>
      <c r="G284" s="6">
        <v>8561.36</v>
      </c>
      <c r="H284" s="6">
        <v>1068201.4464879676</v>
      </c>
      <c r="I284" s="41">
        <v>0</v>
      </c>
      <c r="J284" s="41">
        <v>1</v>
      </c>
      <c r="K284" s="41">
        <v>0</v>
      </c>
      <c r="L284" s="5">
        <v>0</v>
      </c>
      <c r="M284" s="5">
        <v>7588</v>
      </c>
      <c r="N284" s="5">
        <v>0</v>
      </c>
      <c r="O284" s="7">
        <v>0</v>
      </c>
      <c r="P284" s="7">
        <v>8561.36</v>
      </c>
      <c r="Q284" s="7">
        <v>0</v>
      </c>
      <c r="R284" s="6">
        <v>0</v>
      </c>
      <c r="S284" s="6">
        <v>1068201.4464879676</v>
      </c>
      <c r="T284" s="6">
        <v>0</v>
      </c>
    </row>
    <row r="285" spans="1:20" ht="15" customHeight="1" x14ac:dyDescent="0.2">
      <c r="A285" s="43">
        <v>2467</v>
      </c>
      <c r="B285" s="3" t="s">
        <v>403</v>
      </c>
      <c r="C285" s="5">
        <v>7680</v>
      </c>
      <c r="D285" s="13" t="s">
        <v>167</v>
      </c>
      <c r="E285" s="14">
        <v>45126</v>
      </c>
      <c r="F285" s="41">
        <f t="shared" si="7"/>
        <v>8.5379210402938849E-3</v>
      </c>
      <c r="G285" s="6">
        <v>8561.36</v>
      </c>
      <c r="H285" s="6">
        <v>1002745.2771694066</v>
      </c>
      <c r="I285" s="41">
        <v>0</v>
      </c>
      <c r="J285" s="41">
        <v>1</v>
      </c>
      <c r="K285" s="41">
        <v>0</v>
      </c>
      <c r="L285" s="5">
        <v>0</v>
      </c>
      <c r="M285" s="5">
        <v>7680</v>
      </c>
      <c r="N285" s="5">
        <v>0</v>
      </c>
      <c r="O285" s="7">
        <v>0</v>
      </c>
      <c r="P285" s="7">
        <v>8561.36</v>
      </c>
      <c r="Q285" s="7">
        <v>0</v>
      </c>
      <c r="R285" s="6">
        <v>0</v>
      </c>
      <c r="S285" s="6">
        <v>1002745.2771694066</v>
      </c>
      <c r="T285" s="6">
        <v>0</v>
      </c>
    </row>
    <row r="286" spans="1:20" ht="15" customHeight="1" x14ac:dyDescent="0.2">
      <c r="A286" s="43">
        <v>2468</v>
      </c>
      <c r="B286" s="3" t="s">
        <v>404</v>
      </c>
      <c r="C286" s="5">
        <v>7680</v>
      </c>
      <c r="D286" s="13" t="s">
        <v>167</v>
      </c>
      <c r="E286" s="14">
        <v>45126</v>
      </c>
      <c r="F286" s="41">
        <f t="shared" si="7"/>
        <v>7.8953267703988465E-3</v>
      </c>
      <c r="G286" s="6">
        <v>8561.36</v>
      </c>
      <c r="H286" s="6">
        <v>1084357.9055015487</v>
      </c>
      <c r="I286" s="41">
        <v>0</v>
      </c>
      <c r="J286" s="41">
        <v>1</v>
      </c>
      <c r="K286" s="41">
        <v>0</v>
      </c>
      <c r="L286" s="5">
        <v>0</v>
      </c>
      <c r="M286" s="5">
        <v>7680</v>
      </c>
      <c r="N286" s="5">
        <v>0</v>
      </c>
      <c r="O286" s="7">
        <v>0</v>
      </c>
      <c r="P286" s="7">
        <v>8561.36</v>
      </c>
      <c r="Q286" s="7">
        <v>0</v>
      </c>
      <c r="R286" s="6">
        <v>0</v>
      </c>
      <c r="S286" s="6">
        <v>1084357.9055015487</v>
      </c>
      <c r="T286" s="6">
        <v>0</v>
      </c>
    </row>
    <row r="287" spans="1:20" ht="15" customHeight="1" x14ac:dyDescent="0.2">
      <c r="A287" s="43">
        <v>2469</v>
      </c>
      <c r="B287" s="3" t="s">
        <v>405</v>
      </c>
      <c r="C287" s="5">
        <v>5736</v>
      </c>
      <c r="D287" s="13" t="s">
        <v>167</v>
      </c>
      <c r="E287" s="14">
        <v>45127</v>
      </c>
      <c r="F287" s="41">
        <f t="shared" si="7"/>
        <v>8.0285331987929604E-3</v>
      </c>
      <c r="G287" s="6">
        <v>8561.36</v>
      </c>
      <c r="H287" s="6">
        <v>1066366.6435715987</v>
      </c>
      <c r="I287" s="41">
        <v>0</v>
      </c>
      <c r="J287" s="41">
        <v>1</v>
      </c>
      <c r="K287" s="41">
        <v>0</v>
      </c>
      <c r="L287" s="5">
        <v>0</v>
      </c>
      <c r="M287" s="5">
        <v>5736</v>
      </c>
      <c r="N287" s="5">
        <v>0</v>
      </c>
      <c r="O287" s="7">
        <v>0</v>
      </c>
      <c r="P287" s="7">
        <v>8561.36</v>
      </c>
      <c r="Q287" s="7">
        <v>0</v>
      </c>
      <c r="R287" s="6">
        <v>0</v>
      </c>
      <c r="S287" s="6">
        <v>1066366.6435715987</v>
      </c>
      <c r="T287" s="6">
        <v>0</v>
      </c>
    </row>
    <row r="288" spans="1:20" ht="15" customHeight="1" x14ac:dyDescent="0.2">
      <c r="A288" s="43">
        <v>2470</v>
      </c>
      <c r="B288" s="3" t="s">
        <v>406</v>
      </c>
      <c r="C288" s="5">
        <v>5737</v>
      </c>
      <c r="D288" s="13" t="s">
        <v>167</v>
      </c>
      <c r="E288" s="14">
        <v>45127</v>
      </c>
      <c r="F288" s="41">
        <f t="shared" si="7"/>
        <v>1.0757762740189641E-2</v>
      </c>
      <c r="G288" s="6">
        <v>8561.36</v>
      </c>
      <c r="H288" s="6">
        <v>795830.89967357635</v>
      </c>
      <c r="I288" s="41">
        <v>0</v>
      </c>
      <c r="J288" s="41">
        <v>1</v>
      </c>
      <c r="K288" s="41">
        <v>0</v>
      </c>
      <c r="L288" s="5">
        <v>0</v>
      </c>
      <c r="M288" s="5">
        <v>5737</v>
      </c>
      <c r="N288" s="5">
        <v>0</v>
      </c>
      <c r="O288" s="7">
        <v>0</v>
      </c>
      <c r="P288" s="7">
        <v>8561.36</v>
      </c>
      <c r="Q288" s="7">
        <v>0</v>
      </c>
      <c r="R288" s="6">
        <v>0</v>
      </c>
      <c r="S288" s="6">
        <v>795830.89967357635</v>
      </c>
      <c r="T288" s="6">
        <v>0</v>
      </c>
    </row>
    <row r="289" spans="1:20" ht="15" customHeight="1" x14ac:dyDescent="0.2">
      <c r="A289" s="43">
        <v>2471</v>
      </c>
      <c r="B289" s="3" t="s">
        <v>407</v>
      </c>
      <c r="C289" s="5">
        <v>10148</v>
      </c>
      <c r="D289" s="13" t="s">
        <v>167</v>
      </c>
      <c r="E289" s="14">
        <v>45127</v>
      </c>
      <c r="F289" s="41">
        <f t="shared" si="7"/>
        <v>5.8922283171237485E-3</v>
      </c>
      <c r="G289" s="6">
        <v>8561.36</v>
      </c>
      <c r="H289" s="6">
        <v>1452991.8969907076</v>
      </c>
      <c r="I289" s="41">
        <v>0</v>
      </c>
      <c r="J289" s="41">
        <v>1</v>
      </c>
      <c r="K289" s="41">
        <v>0</v>
      </c>
      <c r="L289" s="5">
        <v>0</v>
      </c>
      <c r="M289" s="5">
        <v>10148</v>
      </c>
      <c r="N289" s="5">
        <v>0</v>
      </c>
      <c r="O289" s="7">
        <v>0</v>
      </c>
      <c r="P289" s="7">
        <v>8561.36</v>
      </c>
      <c r="Q289" s="7">
        <v>0</v>
      </c>
      <c r="R289" s="6">
        <v>0</v>
      </c>
      <c r="S289" s="6">
        <v>1452991.8969907076</v>
      </c>
      <c r="T289" s="6">
        <v>0</v>
      </c>
    </row>
    <row r="290" spans="1:20" ht="15" customHeight="1" x14ac:dyDescent="0.2">
      <c r="A290" s="43">
        <v>2472</v>
      </c>
      <c r="B290" s="3" t="s">
        <v>408</v>
      </c>
      <c r="C290" s="5">
        <v>10148</v>
      </c>
      <c r="D290" s="13" t="s">
        <v>167</v>
      </c>
      <c r="E290" s="14">
        <v>45127</v>
      </c>
      <c r="F290" s="41">
        <f t="shared" si="7"/>
        <v>5.8922283171237485E-3</v>
      </c>
      <c r="G290" s="6">
        <v>8561.36</v>
      </c>
      <c r="H290" s="6">
        <v>1452991.8969907076</v>
      </c>
      <c r="I290" s="41">
        <v>0</v>
      </c>
      <c r="J290" s="41">
        <v>1</v>
      </c>
      <c r="K290" s="41">
        <v>0</v>
      </c>
      <c r="L290" s="5">
        <v>0</v>
      </c>
      <c r="M290" s="5">
        <v>10148</v>
      </c>
      <c r="N290" s="5">
        <v>0</v>
      </c>
      <c r="O290" s="7">
        <v>0</v>
      </c>
      <c r="P290" s="7">
        <v>8561.36</v>
      </c>
      <c r="Q290" s="7">
        <v>0</v>
      </c>
      <c r="R290" s="6">
        <v>0</v>
      </c>
      <c r="S290" s="6">
        <v>1452991.8969907076</v>
      </c>
      <c r="T290" s="6">
        <v>0</v>
      </c>
    </row>
    <row r="291" spans="1:20" ht="15" customHeight="1" x14ac:dyDescent="0.2">
      <c r="A291" s="43">
        <v>2473</v>
      </c>
      <c r="B291" s="3" t="s">
        <v>409</v>
      </c>
      <c r="C291" s="5">
        <v>5737</v>
      </c>
      <c r="D291" s="13" t="s">
        <v>167</v>
      </c>
      <c r="E291" s="14">
        <v>45127</v>
      </c>
      <c r="F291" s="41">
        <f t="shared" si="7"/>
        <v>1.0757762740189641E-2</v>
      </c>
      <c r="G291" s="6">
        <v>8561.36</v>
      </c>
      <c r="H291" s="6">
        <v>795830.89967357635</v>
      </c>
      <c r="I291" s="41">
        <v>0</v>
      </c>
      <c r="J291" s="41">
        <v>1</v>
      </c>
      <c r="K291" s="41">
        <v>0</v>
      </c>
      <c r="L291" s="5">
        <v>0</v>
      </c>
      <c r="M291" s="5">
        <v>5737</v>
      </c>
      <c r="N291" s="5">
        <v>0</v>
      </c>
      <c r="O291" s="7">
        <v>0</v>
      </c>
      <c r="P291" s="7">
        <v>8561.36</v>
      </c>
      <c r="Q291" s="7">
        <v>0</v>
      </c>
      <c r="R291" s="6">
        <v>0</v>
      </c>
      <c r="S291" s="6">
        <v>795830.89967357635</v>
      </c>
      <c r="T291" s="6">
        <v>0</v>
      </c>
    </row>
    <row r="292" spans="1:20" ht="15" customHeight="1" x14ac:dyDescent="0.2">
      <c r="A292" s="43">
        <v>2474</v>
      </c>
      <c r="B292" s="3" t="s">
        <v>410</v>
      </c>
      <c r="C292" s="5">
        <v>10148</v>
      </c>
      <c r="D292" s="13" t="s">
        <v>167</v>
      </c>
      <c r="E292" s="14">
        <v>45127</v>
      </c>
      <c r="F292" s="41">
        <f t="shared" si="7"/>
        <v>5.9813177434575567E-3</v>
      </c>
      <c r="G292" s="6">
        <v>8561.36</v>
      </c>
      <c r="H292" s="6">
        <v>1431350.1417583989</v>
      </c>
      <c r="I292" s="41">
        <v>0</v>
      </c>
      <c r="J292" s="41">
        <v>1</v>
      </c>
      <c r="K292" s="41">
        <v>0</v>
      </c>
      <c r="L292" s="5">
        <v>0</v>
      </c>
      <c r="M292" s="5">
        <v>10148</v>
      </c>
      <c r="N292" s="5">
        <v>0</v>
      </c>
      <c r="O292" s="7">
        <v>0</v>
      </c>
      <c r="P292" s="7">
        <v>8561.36</v>
      </c>
      <c r="Q292" s="7">
        <v>0</v>
      </c>
      <c r="R292" s="6">
        <v>0</v>
      </c>
      <c r="S292" s="6">
        <v>1431350.1417583989</v>
      </c>
      <c r="T292" s="6">
        <v>0</v>
      </c>
    </row>
    <row r="293" spans="1:20" ht="15" customHeight="1" x14ac:dyDescent="0.2">
      <c r="A293" s="43">
        <v>2475</v>
      </c>
      <c r="B293" s="3" t="s">
        <v>411</v>
      </c>
      <c r="C293" s="5">
        <v>5737</v>
      </c>
      <c r="D293" s="13" t="s">
        <v>167</v>
      </c>
      <c r="E293" s="14">
        <v>45127</v>
      </c>
      <c r="F293" s="41">
        <f t="shared" si="7"/>
        <v>1.0757762740189641E-2</v>
      </c>
      <c r="G293" s="6">
        <v>8561.36</v>
      </c>
      <c r="H293" s="6">
        <v>795830.89967357635</v>
      </c>
      <c r="I293" s="41">
        <v>0</v>
      </c>
      <c r="J293" s="41">
        <v>1</v>
      </c>
      <c r="K293" s="41">
        <v>0</v>
      </c>
      <c r="L293" s="5">
        <v>0</v>
      </c>
      <c r="M293" s="5">
        <v>5737</v>
      </c>
      <c r="N293" s="5">
        <v>0</v>
      </c>
      <c r="O293" s="7">
        <v>0</v>
      </c>
      <c r="P293" s="7">
        <v>8561.36</v>
      </c>
      <c r="Q293" s="7">
        <v>0</v>
      </c>
      <c r="R293" s="6">
        <v>0</v>
      </c>
      <c r="S293" s="6">
        <v>795830.89967357635</v>
      </c>
      <c r="T293" s="6">
        <v>0</v>
      </c>
    </row>
    <row r="294" spans="1:20" ht="15" customHeight="1" x14ac:dyDescent="0.2">
      <c r="A294" s="43">
        <v>2464</v>
      </c>
      <c r="B294" s="3" t="s">
        <v>412</v>
      </c>
      <c r="C294" s="5">
        <v>13010</v>
      </c>
      <c r="D294" s="13" t="s">
        <v>127</v>
      </c>
      <c r="E294" s="14">
        <v>45107</v>
      </c>
      <c r="F294" s="41">
        <f t="shared" si="7"/>
        <v>0</v>
      </c>
      <c r="G294" s="6">
        <v>0</v>
      </c>
      <c r="H294" s="6">
        <v>2468572.3001167499</v>
      </c>
      <c r="I294" s="41">
        <v>0</v>
      </c>
      <c r="J294" s="41">
        <v>1</v>
      </c>
      <c r="K294" s="41">
        <v>0</v>
      </c>
      <c r="L294" s="5">
        <v>0</v>
      </c>
      <c r="M294" s="5">
        <v>13010</v>
      </c>
      <c r="N294" s="5">
        <v>0</v>
      </c>
      <c r="O294" s="7">
        <v>0</v>
      </c>
      <c r="P294" s="7">
        <v>0</v>
      </c>
      <c r="Q294" s="7">
        <v>0</v>
      </c>
      <c r="R294" s="6">
        <v>0</v>
      </c>
      <c r="S294" s="6">
        <v>2468572.3001167499</v>
      </c>
      <c r="T294" s="6">
        <v>0</v>
      </c>
    </row>
    <row r="295" spans="1:20" ht="15" customHeight="1" x14ac:dyDescent="0.2">
      <c r="A295" s="43">
        <v>223</v>
      </c>
      <c r="B295" s="3" t="s">
        <v>413</v>
      </c>
      <c r="C295" s="5">
        <v>4275</v>
      </c>
      <c r="D295" s="13" t="s">
        <v>66</v>
      </c>
      <c r="E295" s="14">
        <v>45061</v>
      </c>
      <c r="F295" s="41">
        <f t="shared" si="7"/>
        <v>0.33698255337670552</v>
      </c>
      <c r="G295" s="6">
        <v>454822.25</v>
      </c>
      <c r="H295" s="6">
        <v>1349690.793907553</v>
      </c>
      <c r="I295" s="41">
        <v>1</v>
      </c>
      <c r="J295" s="41">
        <v>0</v>
      </c>
      <c r="K295" s="41">
        <v>0</v>
      </c>
      <c r="L295" s="5">
        <v>4275</v>
      </c>
      <c r="M295" s="5">
        <v>0</v>
      </c>
      <c r="N295" s="5">
        <v>0</v>
      </c>
      <c r="O295" s="7">
        <v>454822.25</v>
      </c>
      <c r="P295" s="7">
        <v>0</v>
      </c>
      <c r="Q295" s="7">
        <v>0</v>
      </c>
      <c r="R295" s="6">
        <v>1349690.793907553</v>
      </c>
      <c r="S295" s="6">
        <v>0</v>
      </c>
      <c r="T295" s="6">
        <v>0</v>
      </c>
    </row>
    <row r="296" spans="1:20" ht="15" customHeight="1" x14ac:dyDescent="0.2">
      <c r="A296" s="43">
        <v>228</v>
      </c>
      <c r="B296" s="3" t="s">
        <v>414</v>
      </c>
      <c r="C296" s="5">
        <v>24337</v>
      </c>
      <c r="D296" s="13" t="s">
        <v>54</v>
      </c>
      <c r="E296" s="14">
        <v>46195</v>
      </c>
      <c r="F296" s="41">
        <f t="shared" si="7"/>
        <v>2.1811715265017736E-2</v>
      </c>
      <c r="G296" s="6">
        <v>142343</v>
      </c>
      <c r="H296" s="6">
        <v>6525988.3631570162</v>
      </c>
      <c r="I296" s="41">
        <v>1</v>
      </c>
      <c r="J296" s="41">
        <v>0</v>
      </c>
      <c r="K296" s="41">
        <v>0</v>
      </c>
      <c r="L296" s="5">
        <v>24337</v>
      </c>
      <c r="M296" s="5">
        <v>0</v>
      </c>
      <c r="N296" s="5">
        <v>0</v>
      </c>
      <c r="O296" s="7">
        <v>142343</v>
      </c>
      <c r="P296" s="7">
        <v>0</v>
      </c>
      <c r="Q296" s="7">
        <v>0</v>
      </c>
      <c r="R296" s="6">
        <v>6525988.3631570162</v>
      </c>
      <c r="S296" s="6">
        <v>0</v>
      </c>
      <c r="T296" s="6">
        <v>0</v>
      </c>
    </row>
    <row r="297" spans="1:20" ht="15" customHeight="1" x14ac:dyDescent="0.2">
      <c r="A297" s="43">
        <v>2215</v>
      </c>
      <c r="B297" s="3" t="s">
        <v>415</v>
      </c>
      <c r="C297" s="5">
        <v>37416.57</v>
      </c>
      <c r="D297" s="13" t="s">
        <v>123</v>
      </c>
      <c r="E297" s="14">
        <v>45706</v>
      </c>
      <c r="F297" s="41">
        <f t="shared" si="7"/>
        <v>3.8598649303954367E-3</v>
      </c>
      <c r="G297" s="6">
        <v>21403.4</v>
      </c>
      <c r="H297" s="6">
        <v>5545116.3151989514</v>
      </c>
      <c r="I297" s="41">
        <v>0</v>
      </c>
      <c r="J297" s="41">
        <v>1</v>
      </c>
      <c r="K297" s="41">
        <v>0</v>
      </c>
      <c r="L297" s="5">
        <v>0</v>
      </c>
      <c r="M297" s="5">
        <v>37416.57</v>
      </c>
      <c r="N297" s="5">
        <v>0</v>
      </c>
      <c r="O297" s="7">
        <v>0</v>
      </c>
      <c r="P297" s="7">
        <v>21403.4</v>
      </c>
      <c r="Q297" s="7">
        <v>0</v>
      </c>
      <c r="R297" s="6">
        <v>0</v>
      </c>
      <c r="S297" s="6">
        <v>5545116.3151989514</v>
      </c>
      <c r="T297" s="6">
        <v>0</v>
      </c>
    </row>
    <row r="298" spans="1:20" ht="15" customHeight="1" x14ac:dyDescent="0.2">
      <c r="A298" s="43">
        <v>2372</v>
      </c>
      <c r="B298" s="3" t="s">
        <v>416</v>
      </c>
      <c r="C298" s="5">
        <v>58436.03</v>
      </c>
      <c r="D298" s="13" t="s">
        <v>257</v>
      </c>
      <c r="E298" s="14">
        <v>46044</v>
      </c>
      <c r="F298" s="41">
        <f t="shared" si="7"/>
        <v>1.65817091321045E-3</v>
      </c>
      <c r="G298" s="6">
        <v>41950.679999999993</v>
      </c>
      <c r="H298" s="6">
        <v>25299370.327741202</v>
      </c>
      <c r="I298" s="41">
        <v>0</v>
      </c>
      <c r="J298" s="41">
        <v>1</v>
      </c>
      <c r="K298" s="41">
        <v>0</v>
      </c>
      <c r="L298" s="5">
        <v>0</v>
      </c>
      <c r="M298" s="5">
        <v>58436.03</v>
      </c>
      <c r="N298" s="5">
        <v>0</v>
      </c>
      <c r="O298" s="7">
        <v>0</v>
      </c>
      <c r="P298" s="7">
        <v>41950.679999999993</v>
      </c>
      <c r="Q298" s="7">
        <v>0</v>
      </c>
      <c r="R298" s="6">
        <v>0</v>
      </c>
      <c r="S298" s="6">
        <v>25299370.327741202</v>
      </c>
      <c r="T298" s="6">
        <v>0</v>
      </c>
    </row>
    <row r="299" spans="1:20" ht="15" customHeight="1" x14ac:dyDescent="0.2">
      <c r="A299" s="43">
        <v>2433</v>
      </c>
      <c r="B299" s="3" t="s">
        <v>417</v>
      </c>
      <c r="C299" s="5">
        <v>2290</v>
      </c>
      <c r="D299" s="13" t="s">
        <v>418</v>
      </c>
      <c r="E299" s="14">
        <v>45468</v>
      </c>
      <c r="F299" s="41">
        <f t="shared" si="7"/>
        <v>6.3924425753777723E-3</v>
      </c>
      <c r="G299" s="6">
        <v>5350.85</v>
      </c>
      <c r="H299" s="6">
        <v>837058.75131522515</v>
      </c>
      <c r="I299" s="41">
        <v>1</v>
      </c>
      <c r="J299" s="41">
        <v>0</v>
      </c>
      <c r="K299" s="41">
        <v>0</v>
      </c>
      <c r="L299" s="5">
        <v>2290</v>
      </c>
      <c r="M299" s="5">
        <v>0</v>
      </c>
      <c r="N299" s="5">
        <v>0</v>
      </c>
      <c r="O299" s="7">
        <v>5350.85</v>
      </c>
      <c r="P299" s="7">
        <v>0</v>
      </c>
      <c r="Q299" s="7">
        <v>0</v>
      </c>
      <c r="R299" s="6">
        <v>837058.75131522515</v>
      </c>
      <c r="S299" s="6">
        <v>0</v>
      </c>
      <c r="T299" s="6">
        <v>0</v>
      </c>
    </row>
    <row r="300" spans="1:20" ht="15" customHeight="1" x14ac:dyDescent="0.2">
      <c r="A300" s="43">
        <v>2073</v>
      </c>
      <c r="B300" s="3" t="s">
        <v>419</v>
      </c>
      <c r="C300" s="5">
        <v>6755</v>
      </c>
      <c r="D300" s="13" t="s">
        <v>232</v>
      </c>
      <c r="E300" s="14">
        <v>45686</v>
      </c>
      <c r="F300" s="41">
        <f t="shared" si="7"/>
        <v>0.89995499796895007</v>
      </c>
      <c r="G300" s="6">
        <v>706312.19999999984</v>
      </c>
      <c r="H300" s="6">
        <v>784830.57663330936</v>
      </c>
      <c r="I300" s="41">
        <v>0</v>
      </c>
      <c r="J300" s="41">
        <v>1</v>
      </c>
      <c r="K300" s="41">
        <v>0</v>
      </c>
      <c r="L300" s="5">
        <v>0</v>
      </c>
      <c r="M300" s="5">
        <v>6755</v>
      </c>
      <c r="N300" s="5">
        <v>0</v>
      </c>
      <c r="O300" s="7">
        <v>0</v>
      </c>
      <c r="P300" s="7">
        <v>706312.19999999984</v>
      </c>
      <c r="Q300" s="7">
        <v>0</v>
      </c>
      <c r="R300" s="6">
        <v>0</v>
      </c>
      <c r="S300" s="6">
        <v>784830.57663330936</v>
      </c>
      <c r="T300" s="6">
        <v>0</v>
      </c>
    </row>
    <row r="301" spans="1:20" ht="15" customHeight="1" x14ac:dyDescent="0.2">
      <c r="A301" s="43">
        <v>441</v>
      </c>
      <c r="B301" s="3" t="s">
        <v>420</v>
      </c>
      <c r="C301" s="5">
        <v>7475</v>
      </c>
      <c r="D301" s="13" t="s">
        <v>219</v>
      </c>
      <c r="E301" s="14">
        <v>45021</v>
      </c>
      <c r="F301" s="41">
        <f t="shared" si="7"/>
        <v>4.9344962565105129E-2</v>
      </c>
      <c r="G301" s="6">
        <v>93104.79</v>
      </c>
      <c r="H301" s="6">
        <v>1886814.4823731235</v>
      </c>
      <c r="I301" s="41">
        <v>1</v>
      </c>
      <c r="J301" s="41">
        <v>0</v>
      </c>
      <c r="K301" s="41">
        <v>0</v>
      </c>
      <c r="L301" s="5">
        <v>7475</v>
      </c>
      <c r="M301" s="5">
        <v>0</v>
      </c>
      <c r="N301" s="5">
        <v>0</v>
      </c>
      <c r="O301" s="7">
        <v>93104.79</v>
      </c>
      <c r="P301" s="7">
        <v>0</v>
      </c>
      <c r="Q301" s="7">
        <v>0</v>
      </c>
      <c r="R301" s="6">
        <v>1886814.4823731235</v>
      </c>
      <c r="S301" s="6">
        <v>0</v>
      </c>
      <c r="T301" s="6">
        <v>0</v>
      </c>
    </row>
    <row r="302" spans="1:20" ht="15" customHeight="1" x14ac:dyDescent="0.2">
      <c r="A302" s="43">
        <v>421</v>
      </c>
      <c r="B302" s="3" t="s">
        <v>421</v>
      </c>
      <c r="C302" s="5">
        <v>21313</v>
      </c>
      <c r="D302" s="13" t="s">
        <v>422</v>
      </c>
      <c r="E302" s="14">
        <v>45390</v>
      </c>
      <c r="F302" s="41">
        <f t="shared" si="7"/>
        <v>0.94853463920853787</v>
      </c>
      <c r="G302" s="6">
        <v>8531930.3300000001</v>
      </c>
      <c r="H302" s="6">
        <v>8994853.7220729087</v>
      </c>
      <c r="I302" s="41">
        <v>1</v>
      </c>
      <c r="J302" s="41">
        <v>0</v>
      </c>
      <c r="K302" s="41">
        <v>0</v>
      </c>
      <c r="L302" s="5">
        <v>21313</v>
      </c>
      <c r="M302" s="5">
        <v>0</v>
      </c>
      <c r="N302" s="5">
        <v>0</v>
      </c>
      <c r="O302" s="7">
        <v>8531930.3300000001</v>
      </c>
      <c r="P302" s="7">
        <v>0</v>
      </c>
      <c r="Q302" s="7">
        <v>0</v>
      </c>
      <c r="R302" s="6">
        <v>8994853.7220729087</v>
      </c>
      <c r="S302" s="6">
        <v>0</v>
      </c>
      <c r="T302" s="6">
        <v>0</v>
      </c>
    </row>
    <row r="303" spans="1:20" ht="15" customHeight="1" x14ac:dyDescent="0.2">
      <c r="A303" s="43">
        <v>1988</v>
      </c>
      <c r="B303" s="3" t="s">
        <v>423</v>
      </c>
      <c r="C303" s="5">
        <v>16151</v>
      </c>
      <c r="D303" s="13" t="s">
        <v>135</v>
      </c>
      <c r="E303" s="14" t="s">
        <v>27</v>
      </c>
      <c r="F303" s="41" t="str">
        <f t="shared" si="7"/>
        <v/>
      </c>
      <c r="G303" s="39" t="s">
        <v>27</v>
      </c>
      <c r="H303" s="6">
        <v>2692806.877364784</v>
      </c>
      <c r="I303" s="41">
        <v>0</v>
      </c>
      <c r="J303" s="41">
        <v>0</v>
      </c>
      <c r="K303" s="41">
        <v>1</v>
      </c>
      <c r="L303" s="5">
        <v>0</v>
      </c>
      <c r="M303" s="5">
        <v>0</v>
      </c>
      <c r="N303" s="5">
        <v>16151</v>
      </c>
      <c r="O303" s="7" t="s">
        <v>30</v>
      </c>
      <c r="P303" s="7" t="s">
        <v>30</v>
      </c>
      <c r="Q303" s="7" t="s">
        <v>30</v>
      </c>
      <c r="R303" s="6">
        <v>0</v>
      </c>
      <c r="S303" s="6">
        <v>0</v>
      </c>
      <c r="T303" s="6">
        <v>2692806.877364784</v>
      </c>
    </row>
    <row r="304" spans="1:20" ht="15" customHeight="1" x14ac:dyDescent="0.2">
      <c r="A304" s="43">
        <v>2072</v>
      </c>
      <c r="B304" s="3" t="s">
        <v>424</v>
      </c>
      <c r="C304" s="5">
        <v>6274</v>
      </c>
      <c r="D304" s="13" t="s">
        <v>232</v>
      </c>
      <c r="E304" s="14">
        <v>45686</v>
      </c>
      <c r="F304" s="41">
        <f t="shared" si="7"/>
        <v>0.57781919037826412</v>
      </c>
      <c r="G304" s="6">
        <v>520102.63000000006</v>
      </c>
      <c r="H304" s="6">
        <v>900113.11264951155</v>
      </c>
      <c r="I304" s="41">
        <v>0</v>
      </c>
      <c r="J304" s="41">
        <v>1</v>
      </c>
      <c r="K304" s="41">
        <v>0</v>
      </c>
      <c r="L304" s="5">
        <v>0</v>
      </c>
      <c r="M304" s="5">
        <v>6274</v>
      </c>
      <c r="N304" s="5">
        <v>0</v>
      </c>
      <c r="O304" s="7">
        <v>0</v>
      </c>
      <c r="P304" s="7">
        <v>520102.63000000006</v>
      </c>
      <c r="Q304" s="7">
        <v>0</v>
      </c>
      <c r="R304" s="6">
        <v>0</v>
      </c>
      <c r="S304" s="6">
        <v>900113.11264951155</v>
      </c>
      <c r="T304" s="6">
        <v>0</v>
      </c>
    </row>
    <row r="305" spans="1:20" ht="15" customHeight="1" x14ac:dyDescent="0.2">
      <c r="A305" s="43">
        <v>2392</v>
      </c>
      <c r="B305" s="3" t="s">
        <v>425</v>
      </c>
      <c r="C305" s="5">
        <v>23147</v>
      </c>
      <c r="D305" s="13" t="s">
        <v>159</v>
      </c>
      <c r="E305" s="14">
        <v>45110</v>
      </c>
      <c r="F305" s="41">
        <f t="shared" si="7"/>
        <v>1.3381762926888816E-2</v>
      </c>
      <c r="G305" s="6">
        <v>66350.540000000008</v>
      </c>
      <c r="H305" s="6">
        <v>4958280.9352180129</v>
      </c>
      <c r="I305" s="41">
        <v>0</v>
      </c>
      <c r="J305" s="41">
        <v>1</v>
      </c>
      <c r="K305" s="41">
        <v>0</v>
      </c>
      <c r="L305" s="5">
        <v>0</v>
      </c>
      <c r="M305" s="5">
        <v>23147</v>
      </c>
      <c r="N305" s="5">
        <v>0</v>
      </c>
      <c r="O305" s="7">
        <v>0</v>
      </c>
      <c r="P305" s="7">
        <v>66350.540000000008</v>
      </c>
      <c r="Q305" s="7">
        <v>0</v>
      </c>
      <c r="R305" s="6">
        <v>0</v>
      </c>
      <c r="S305" s="6">
        <v>4958280.9352180129</v>
      </c>
      <c r="T305" s="6">
        <v>0</v>
      </c>
    </row>
    <row r="306" spans="1:20" ht="15" customHeight="1" x14ac:dyDescent="0.2">
      <c r="A306" s="43">
        <v>2427</v>
      </c>
      <c r="B306" s="3" t="s">
        <v>426</v>
      </c>
      <c r="C306" s="5">
        <v>41282</v>
      </c>
      <c r="D306" s="13" t="s">
        <v>72</v>
      </c>
      <c r="E306" s="14">
        <v>44747</v>
      </c>
      <c r="F306" s="41">
        <f t="shared" si="7"/>
        <v>6.3546697402051905E-2</v>
      </c>
      <c r="G306" s="6">
        <v>461564.32</v>
      </c>
      <c r="H306" s="6">
        <v>7263388.0102334991</v>
      </c>
      <c r="I306" s="41">
        <v>0</v>
      </c>
      <c r="J306" s="41">
        <v>1</v>
      </c>
      <c r="K306" s="41">
        <v>0</v>
      </c>
      <c r="L306" s="5">
        <v>0</v>
      </c>
      <c r="M306" s="5">
        <v>41282</v>
      </c>
      <c r="N306" s="5">
        <v>0</v>
      </c>
      <c r="O306" s="7">
        <v>0</v>
      </c>
      <c r="P306" s="7">
        <v>461564.32</v>
      </c>
      <c r="Q306" s="7">
        <v>0</v>
      </c>
      <c r="R306" s="6">
        <v>0</v>
      </c>
      <c r="S306" s="6">
        <v>7263388.0102334991</v>
      </c>
      <c r="T306" s="6">
        <v>0</v>
      </c>
    </row>
    <row r="307" spans="1:20" ht="15" customHeight="1" x14ac:dyDescent="0.2">
      <c r="A307" s="43">
        <v>7575</v>
      </c>
      <c r="B307" s="3" t="s">
        <v>427</v>
      </c>
      <c r="C307" s="5">
        <v>10170</v>
      </c>
      <c r="D307" s="13" t="s">
        <v>428</v>
      </c>
      <c r="E307" s="14">
        <v>41040</v>
      </c>
      <c r="F307" s="41">
        <f t="shared" si="7"/>
        <v>0</v>
      </c>
      <c r="G307" s="6">
        <v>0</v>
      </c>
      <c r="H307" s="6">
        <v>10974808.962798215</v>
      </c>
      <c r="I307" s="41">
        <v>0</v>
      </c>
      <c r="J307" s="41">
        <v>1</v>
      </c>
      <c r="K307" s="41">
        <v>0</v>
      </c>
      <c r="L307" s="5">
        <v>0</v>
      </c>
      <c r="M307" s="5">
        <v>10170</v>
      </c>
      <c r="N307" s="5">
        <v>0</v>
      </c>
      <c r="O307" s="7">
        <v>0</v>
      </c>
      <c r="P307" s="7">
        <v>0</v>
      </c>
      <c r="Q307" s="7">
        <v>0</v>
      </c>
      <c r="R307" s="6">
        <v>0</v>
      </c>
      <c r="S307" s="6">
        <v>10974808.962798215</v>
      </c>
      <c r="T307" s="6">
        <v>0</v>
      </c>
    </row>
    <row r="308" spans="1:20" ht="15" customHeight="1" x14ac:dyDescent="0.2">
      <c r="A308" s="43">
        <v>5610</v>
      </c>
      <c r="B308" s="3" t="s">
        <v>429</v>
      </c>
      <c r="C308" s="5">
        <v>33425</v>
      </c>
      <c r="D308" s="13" t="s">
        <v>257</v>
      </c>
      <c r="E308" s="14" t="s">
        <v>27</v>
      </c>
      <c r="F308" s="41" t="str">
        <f t="shared" si="7"/>
        <v/>
      </c>
      <c r="G308" s="39" t="s">
        <v>27</v>
      </c>
      <c r="H308" s="6">
        <v>16875052.749907099</v>
      </c>
      <c r="I308" s="41">
        <v>0</v>
      </c>
      <c r="J308" s="41">
        <v>1</v>
      </c>
      <c r="K308" s="41">
        <v>0</v>
      </c>
      <c r="L308" s="5">
        <v>0</v>
      </c>
      <c r="M308" s="5">
        <v>33425</v>
      </c>
      <c r="N308" s="5">
        <v>0</v>
      </c>
      <c r="O308" s="7" t="s">
        <v>30</v>
      </c>
      <c r="P308" s="7" t="s">
        <v>30</v>
      </c>
      <c r="Q308" s="7" t="s">
        <v>30</v>
      </c>
      <c r="R308" s="6">
        <v>0</v>
      </c>
      <c r="S308" s="6">
        <v>16875052.749907099</v>
      </c>
      <c r="T308" s="6">
        <v>0</v>
      </c>
    </row>
    <row r="309" spans="1:20" ht="15" customHeight="1" x14ac:dyDescent="0.2">
      <c r="A309" s="43">
        <v>331</v>
      </c>
      <c r="B309" s="3" t="s">
        <v>430</v>
      </c>
      <c r="C309" s="5">
        <v>5913</v>
      </c>
      <c r="D309" s="13" t="s">
        <v>431</v>
      </c>
      <c r="E309" s="14">
        <v>45912</v>
      </c>
      <c r="F309" s="41">
        <f t="shared" si="7"/>
        <v>0.14225016422048173</v>
      </c>
      <c r="G309" s="6">
        <v>374464.26</v>
      </c>
      <c r="H309" s="6">
        <v>2632434.6411269954</v>
      </c>
      <c r="I309" s="41">
        <v>1</v>
      </c>
      <c r="J309" s="41">
        <v>0</v>
      </c>
      <c r="K309" s="41">
        <v>0</v>
      </c>
      <c r="L309" s="5">
        <v>5913</v>
      </c>
      <c r="M309" s="5">
        <v>0</v>
      </c>
      <c r="N309" s="5">
        <v>0</v>
      </c>
      <c r="O309" s="7">
        <v>374464.26</v>
      </c>
      <c r="P309" s="7">
        <v>0</v>
      </c>
      <c r="Q309" s="7">
        <v>0</v>
      </c>
      <c r="R309" s="6">
        <v>2632434.6411269954</v>
      </c>
      <c r="S309" s="6">
        <v>0</v>
      </c>
      <c r="T309" s="6">
        <v>0</v>
      </c>
    </row>
    <row r="310" spans="1:20" ht="15" customHeight="1" x14ac:dyDescent="0.2">
      <c r="A310" s="43">
        <v>2027</v>
      </c>
      <c r="B310" s="3" t="s">
        <v>432</v>
      </c>
      <c r="C310" s="5">
        <v>225</v>
      </c>
      <c r="D310" s="13" t="s">
        <v>433</v>
      </c>
      <c r="E310" s="14">
        <v>45685</v>
      </c>
      <c r="F310" s="41">
        <f t="shared" si="7"/>
        <v>0.24041623314571939</v>
      </c>
      <c r="G310" s="6">
        <v>39000</v>
      </c>
      <c r="H310" s="6">
        <v>162218.66339766499</v>
      </c>
      <c r="I310" s="41">
        <v>1</v>
      </c>
      <c r="J310" s="41">
        <v>0</v>
      </c>
      <c r="K310" s="41">
        <v>0</v>
      </c>
      <c r="L310" s="5">
        <v>225</v>
      </c>
      <c r="M310" s="5">
        <v>0</v>
      </c>
      <c r="N310" s="5">
        <v>0</v>
      </c>
      <c r="O310" s="7">
        <v>39000</v>
      </c>
      <c r="P310" s="7">
        <v>0</v>
      </c>
      <c r="Q310" s="7">
        <v>0</v>
      </c>
      <c r="R310" s="6">
        <v>162218.66339766499</v>
      </c>
      <c r="S310" s="6">
        <v>0</v>
      </c>
      <c r="T310" s="6">
        <v>0</v>
      </c>
    </row>
    <row r="311" spans="1:20" ht="15" customHeight="1" x14ac:dyDescent="0.2">
      <c r="A311" s="43">
        <v>2076</v>
      </c>
      <c r="B311" s="3" t="s">
        <v>434</v>
      </c>
      <c r="C311" s="5">
        <v>7864</v>
      </c>
      <c r="D311" s="13" t="s">
        <v>232</v>
      </c>
      <c r="E311" s="14">
        <v>45686</v>
      </c>
      <c r="F311" s="41">
        <f t="shared" si="7"/>
        <v>0.90899287288372654</v>
      </c>
      <c r="G311" s="6">
        <v>710592.87999999989</v>
      </c>
      <c r="H311" s="6">
        <v>781736.47032642365</v>
      </c>
      <c r="I311" s="41">
        <v>0</v>
      </c>
      <c r="J311" s="41">
        <v>1</v>
      </c>
      <c r="K311" s="41">
        <v>0</v>
      </c>
      <c r="L311" s="5">
        <v>0</v>
      </c>
      <c r="M311" s="5">
        <v>7864</v>
      </c>
      <c r="N311" s="5">
        <v>0</v>
      </c>
      <c r="O311" s="7">
        <v>0</v>
      </c>
      <c r="P311" s="7">
        <v>710592.87999999989</v>
      </c>
      <c r="Q311" s="7">
        <v>0</v>
      </c>
      <c r="R311" s="6">
        <v>0</v>
      </c>
      <c r="S311" s="6">
        <v>781736.47032642365</v>
      </c>
      <c r="T311" s="6">
        <v>0</v>
      </c>
    </row>
    <row r="312" spans="1:20" ht="15" customHeight="1" x14ac:dyDescent="0.2">
      <c r="A312" s="43">
        <v>1175</v>
      </c>
      <c r="B312" s="3" t="s">
        <v>435</v>
      </c>
      <c r="C312" s="5">
        <v>15671</v>
      </c>
      <c r="D312" s="13" t="s">
        <v>436</v>
      </c>
      <c r="E312" s="14">
        <v>45317</v>
      </c>
      <c r="F312" s="41">
        <f t="shared" si="7"/>
        <v>1.1897537217731613</v>
      </c>
      <c r="G312" s="6">
        <v>7020582.7400000002</v>
      </c>
      <c r="H312" s="6">
        <v>5900870.5848272573</v>
      </c>
      <c r="I312" s="41">
        <v>0.91384983547711696</v>
      </c>
      <c r="J312" s="41">
        <v>0</v>
      </c>
      <c r="K312" s="41">
        <v>8.6150164522883599E-2</v>
      </c>
      <c r="L312" s="5">
        <v>14320.9407717619</v>
      </c>
      <c r="M312" s="5">
        <v>0</v>
      </c>
      <c r="N312" s="5">
        <v>1350.059228238109</v>
      </c>
      <c r="O312" s="7">
        <v>6415758.381902487</v>
      </c>
      <c r="P312" s="7">
        <v>0</v>
      </c>
      <c r="Q312" s="7">
        <v>604824.35809751693</v>
      </c>
      <c r="R312" s="6">
        <v>5392509.6131161479</v>
      </c>
      <c r="S312" s="6">
        <v>0</v>
      </c>
      <c r="T312" s="6">
        <v>508360.97171111259</v>
      </c>
    </row>
    <row r="313" spans="1:20" ht="15" customHeight="1" x14ac:dyDescent="0.2">
      <c r="A313" s="43">
        <v>1195</v>
      </c>
      <c r="B313" s="3" t="s">
        <v>437</v>
      </c>
      <c r="C313" s="5">
        <v>94128</v>
      </c>
      <c r="D313" s="13" t="s">
        <v>238</v>
      </c>
      <c r="E313" s="14">
        <v>45321</v>
      </c>
      <c r="F313" s="41">
        <f t="shared" si="7"/>
        <v>0.49591222920199224</v>
      </c>
      <c r="G313" s="6">
        <v>11802001</v>
      </c>
      <c r="H313" s="6">
        <v>23798568.184114844</v>
      </c>
      <c r="I313" s="41">
        <v>0.47888234422950998</v>
      </c>
      <c r="J313" s="41">
        <v>0</v>
      </c>
      <c r="K313" s="41">
        <v>0.52111765577048996</v>
      </c>
      <c r="L313" s="5">
        <v>45076.237297635314</v>
      </c>
      <c r="M313" s="5">
        <v>0</v>
      </c>
      <c r="N313" s="5">
        <v>49051.762702364678</v>
      </c>
      <c r="O313" s="7">
        <v>5651769.9054790214</v>
      </c>
      <c r="P313" s="7">
        <v>0</v>
      </c>
      <c r="Q313" s="7">
        <v>6150231.0945209786</v>
      </c>
      <c r="R313" s="6">
        <v>11396714.121314749</v>
      </c>
      <c r="S313" s="6">
        <v>0</v>
      </c>
      <c r="T313" s="6">
        <v>12401854.062800093</v>
      </c>
    </row>
    <row r="314" spans="1:20" ht="15" customHeight="1" x14ac:dyDescent="0.2">
      <c r="A314" s="43">
        <v>105</v>
      </c>
      <c r="B314" s="3" t="s">
        <v>438</v>
      </c>
      <c r="C314" s="5">
        <v>129705</v>
      </c>
      <c r="D314" s="13" t="s">
        <v>278</v>
      </c>
      <c r="E314" s="14">
        <v>45484</v>
      </c>
      <c r="F314" s="41">
        <f t="shared" si="7"/>
        <v>1.9478492378226233E-3</v>
      </c>
      <c r="G314" s="6">
        <v>74911.899999999994</v>
      </c>
      <c r="H314" s="6">
        <v>38458777.273614481</v>
      </c>
      <c r="I314" s="41">
        <v>0.37475871265682198</v>
      </c>
      <c r="J314" s="41">
        <v>0.62524128734317796</v>
      </c>
      <c r="K314" s="41">
        <v>0</v>
      </c>
      <c r="L314" s="5">
        <v>48608.078825153098</v>
      </c>
      <c r="M314" s="5">
        <v>81096.921174846895</v>
      </c>
      <c r="N314" s="5">
        <v>0</v>
      </c>
      <c r="O314" s="7">
        <v>28073.88720667658</v>
      </c>
      <c r="P314" s="7">
        <v>46838.012793323411</v>
      </c>
      <c r="Q314" s="7">
        <v>0</v>
      </c>
      <c r="R314" s="6">
        <v>14412761.861415206</v>
      </c>
      <c r="S314" s="6">
        <v>24046015.412199274</v>
      </c>
      <c r="T314" s="6">
        <v>0</v>
      </c>
    </row>
    <row r="315" spans="1:20" ht="15" customHeight="1" x14ac:dyDescent="0.2">
      <c r="A315" s="43">
        <v>259</v>
      </c>
      <c r="B315" s="3" t="s">
        <v>439</v>
      </c>
      <c r="C315" s="5">
        <v>70335</v>
      </c>
      <c r="D315" s="13" t="s">
        <v>372</v>
      </c>
      <c r="E315" s="14">
        <v>45054</v>
      </c>
      <c r="F315" s="41">
        <f t="shared" si="7"/>
        <v>8.0535993981503337E-3</v>
      </c>
      <c r="G315" s="6">
        <v>160525.5</v>
      </c>
      <c r="H315" s="6">
        <v>19932143.637150344</v>
      </c>
      <c r="I315" s="41">
        <v>1</v>
      </c>
      <c r="J315" s="41">
        <v>0</v>
      </c>
      <c r="K315" s="41">
        <v>0</v>
      </c>
      <c r="L315" s="5">
        <v>70335</v>
      </c>
      <c r="M315" s="5">
        <v>0</v>
      </c>
      <c r="N315" s="5">
        <v>0</v>
      </c>
      <c r="O315" s="7">
        <v>160525.5</v>
      </c>
      <c r="P315" s="7">
        <v>0</v>
      </c>
      <c r="Q315" s="7">
        <v>0</v>
      </c>
      <c r="R315" s="6">
        <v>19932143.637150344</v>
      </c>
      <c r="S315" s="6">
        <v>0</v>
      </c>
      <c r="T315" s="6">
        <v>0</v>
      </c>
    </row>
    <row r="316" spans="1:20" ht="15" customHeight="1" x14ac:dyDescent="0.2">
      <c r="A316" s="43">
        <v>1157</v>
      </c>
      <c r="B316" s="3" t="s">
        <v>440</v>
      </c>
      <c r="C316" s="5">
        <v>194674</v>
      </c>
      <c r="D316" s="13" t="s">
        <v>41</v>
      </c>
      <c r="E316" s="14">
        <v>45502</v>
      </c>
      <c r="F316" s="41">
        <f t="shared" si="7"/>
        <v>5.2698450858031244E-2</v>
      </c>
      <c r="G316" s="6">
        <v>3389893.35</v>
      </c>
      <c r="H316" s="6">
        <v>64326242.893407188</v>
      </c>
      <c r="I316" s="41">
        <v>1</v>
      </c>
      <c r="J316" s="41">
        <v>0</v>
      </c>
      <c r="K316" s="41">
        <v>0</v>
      </c>
      <c r="L316" s="5">
        <v>194674</v>
      </c>
      <c r="M316" s="5">
        <v>0</v>
      </c>
      <c r="N316" s="5">
        <v>0</v>
      </c>
      <c r="O316" s="7">
        <v>3389893.35</v>
      </c>
      <c r="P316" s="7">
        <v>0</v>
      </c>
      <c r="Q316" s="7">
        <v>0</v>
      </c>
      <c r="R316" s="6">
        <v>64326242.893407188</v>
      </c>
      <c r="S316" s="6">
        <v>0</v>
      </c>
      <c r="T316" s="6">
        <v>0</v>
      </c>
    </row>
    <row r="317" spans="1:20" ht="15" customHeight="1" x14ac:dyDescent="0.2">
      <c r="A317" s="43">
        <v>1181</v>
      </c>
      <c r="B317" s="3" t="s">
        <v>441</v>
      </c>
      <c r="C317" s="5">
        <v>170781</v>
      </c>
      <c r="D317" s="13" t="s">
        <v>236</v>
      </c>
      <c r="E317" s="14">
        <v>45316</v>
      </c>
      <c r="F317" s="41">
        <f t="shared" si="7"/>
        <v>0.52315630755761666</v>
      </c>
      <c r="G317" s="6">
        <v>33614247.5</v>
      </c>
      <c r="H317" s="6">
        <v>64252780.697474383</v>
      </c>
      <c r="I317" s="41">
        <v>0.78896884714576798</v>
      </c>
      <c r="J317" s="41">
        <v>0</v>
      </c>
      <c r="K317" s="41">
        <v>0.21103115285423199</v>
      </c>
      <c r="L317" s="5">
        <v>134740.88868440141</v>
      </c>
      <c r="M317" s="5">
        <v>0</v>
      </c>
      <c r="N317" s="5">
        <v>36040.111315598595</v>
      </c>
      <c r="O317" s="7">
        <v>26520594.097747512</v>
      </c>
      <c r="P317" s="7">
        <v>0</v>
      </c>
      <c r="Q317" s="7">
        <v>7093653.402252486</v>
      </c>
      <c r="R317" s="6">
        <v>50693442.31279622</v>
      </c>
      <c r="S317" s="6">
        <v>0</v>
      </c>
      <c r="T317" s="6">
        <v>13559338.384678163</v>
      </c>
    </row>
    <row r="318" spans="1:20" ht="15" customHeight="1" x14ac:dyDescent="0.2">
      <c r="A318" s="43">
        <v>1685</v>
      </c>
      <c r="B318" s="3" t="s">
        <v>442</v>
      </c>
      <c r="C318" s="5">
        <v>3307</v>
      </c>
      <c r="D318" s="13" t="s">
        <v>155</v>
      </c>
      <c r="E318" s="14">
        <v>46080</v>
      </c>
      <c r="F318" s="41">
        <f t="shared" si="7"/>
        <v>0</v>
      </c>
      <c r="G318" s="6">
        <v>0</v>
      </c>
      <c r="H318" s="6">
        <v>861507.92489873711</v>
      </c>
      <c r="I318" s="41">
        <v>1</v>
      </c>
      <c r="J318" s="41">
        <v>0</v>
      </c>
      <c r="K318" s="41">
        <v>0</v>
      </c>
      <c r="L318" s="5">
        <v>3307</v>
      </c>
      <c r="M318" s="5">
        <v>0</v>
      </c>
      <c r="N318" s="5">
        <v>0</v>
      </c>
      <c r="O318" s="7">
        <v>0</v>
      </c>
      <c r="P318" s="7">
        <v>0</v>
      </c>
      <c r="Q318" s="7">
        <v>0</v>
      </c>
      <c r="R318" s="6">
        <v>861507.92489873711</v>
      </c>
      <c r="S318" s="6">
        <v>0</v>
      </c>
      <c r="T318" s="6">
        <v>0</v>
      </c>
    </row>
    <row r="319" spans="1:20" ht="15" customHeight="1" x14ac:dyDescent="0.2">
      <c r="A319" s="43">
        <v>1184</v>
      </c>
      <c r="B319" s="3" t="s">
        <v>443</v>
      </c>
      <c r="C319" s="5">
        <v>675</v>
      </c>
      <c r="D319" s="13" t="s">
        <v>234</v>
      </c>
      <c r="E319" s="14" t="s">
        <v>27</v>
      </c>
      <c r="F319" s="41" t="str">
        <f t="shared" si="7"/>
        <v/>
      </c>
      <c r="G319" s="39" t="s">
        <v>27</v>
      </c>
      <c r="H319" s="6">
        <v>1072431.6865451511</v>
      </c>
      <c r="I319" s="41">
        <v>0.5</v>
      </c>
      <c r="J319" s="41">
        <v>0</v>
      </c>
      <c r="K319" s="41">
        <v>0.5</v>
      </c>
      <c r="L319" s="5">
        <v>337.5</v>
      </c>
      <c r="M319" s="5">
        <v>0</v>
      </c>
      <c r="N319" s="5">
        <v>337.5</v>
      </c>
      <c r="O319" s="7">
        <v>0</v>
      </c>
      <c r="P319" s="7">
        <v>0</v>
      </c>
      <c r="Q319" s="7">
        <v>0</v>
      </c>
      <c r="R319" s="6">
        <v>536215.84327257553</v>
      </c>
      <c r="S319" s="6">
        <v>0</v>
      </c>
      <c r="T319" s="6">
        <v>536215.84327257553</v>
      </c>
    </row>
    <row r="320" spans="1:20" ht="15" customHeight="1" x14ac:dyDescent="0.2">
      <c r="A320" s="43">
        <v>5087</v>
      </c>
      <c r="B320" s="3" t="s">
        <v>444</v>
      </c>
      <c r="C320" s="5">
        <v>82779</v>
      </c>
      <c r="D320" s="13" t="s">
        <v>445</v>
      </c>
      <c r="E320" s="14">
        <v>44971</v>
      </c>
      <c r="F320" s="41">
        <f t="shared" si="7"/>
        <v>6.3307410686941831E-2</v>
      </c>
      <c r="G320" s="6">
        <v>1404919.18</v>
      </c>
      <c r="H320" s="6">
        <v>22192017.723602571</v>
      </c>
      <c r="I320" s="41">
        <v>1</v>
      </c>
      <c r="J320" s="41">
        <v>0</v>
      </c>
      <c r="K320" s="41">
        <v>0</v>
      </c>
      <c r="L320" s="5">
        <v>82779</v>
      </c>
      <c r="M320" s="5">
        <v>0</v>
      </c>
      <c r="N320" s="5">
        <v>0</v>
      </c>
      <c r="O320" s="7">
        <v>1404919.18</v>
      </c>
      <c r="P320" s="7">
        <v>0</v>
      </c>
      <c r="Q320" s="7">
        <v>0</v>
      </c>
      <c r="R320" s="6">
        <v>22192017.723602571</v>
      </c>
      <c r="S320" s="6">
        <v>0</v>
      </c>
      <c r="T320" s="6">
        <v>0</v>
      </c>
    </row>
    <row r="321" spans="1:20" ht="15" customHeight="1" x14ac:dyDescent="0.2">
      <c r="A321" s="43">
        <v>2216</v>
      </c>
      <c r="B321" s="3" t="s">
        <v>446</v>
      </c>
      <c r="C321" s="5">
        <v>34936.300000000003</v>
      </c>
      <c r="D321" s="13" t="s">
        <v>123</v>
      </c>
      <c r="E321" s="14">
        <v>45706</v>
      </c>
      <c r="F321" s="41">
        <f t="shared" si="7"/>
        <v>2.0713000549610911E-3</v>
      </c>
      <c r="G321" s="6">
        <v>10701.7</v>
      </c>
      <c r="H321" s="6">
        <v>5166658.4830950676</v>
      </c>
      <c r="I321" s="41">
        <v>0</v>
      </c>
      <c r="J321" s="41">
        <v>1</v>
      </c>
      <c r="K321" s="41">
        <v>0</v>
      </c>
      <c r="L321" s="5">
        <v>0</v>
      </c>
      <c r="M321" s="5">
        <v>34936.300000000003</v>
      </c>
      <c r="N321" s="5">
        <v>0</v>
      </c>
      <c r="O321" s="7">
        <v>0</v>
      </c>
      <c r="P321" s="7">
        <v>10701.7</v>
      </c>
      <c r="Q321" s="7">
        <v>0</v>
      </c>
      <c r="R321" s="6">
        <v>0</v>
      </c>
      <c r="S321" s="6">
        <v>5166658.4830950676</v>
      </c>
      <c r="T321" s="6">
        <v>0</v>
      </c>
    </row>
    <row r="322" spans="1:20" ht="15" customHeight="1" x14ac:dyDescent="0.2">
      <c r="A322" s="43">
        <v>581</v>
      </c>
      <c r="B322" s="3" t="s">
        <v>447</v>
      </c>
      <c r="C322" s="5">
        <v>16783</v>
      </c>
      <c r="D322" s="13" t="s">
        <v>448</v>
      </c>
      <c r="E322" s="14">
        <v>45015</v>
      </c>
      <c r="F322" s="41">
        <f t="shared" si="7"/>
        <v>5.8465606683370031E-2</v>
      </c>
      <c r="G322" s="6">
        <v>267542.5</v>
      </c>
      <c r="H322" s="6">
        <v>4576066.4290874423</v>
      </c>
      <c r="I322" s="41">
        <v>1</v>
      </c>
      <c r="J322" s="41">
        <v>0</v>
      </c>
      <c r="K322" s="41">
        <v>0</v>
      </c>
      <c r="L322" s="5">
        <v>16783</v>
      </c>
      <c r="M322" s="5">
        <v>0</v>
      </c>
      <c r="N322" s="5">
        <v>0</v>
      </c>
      <c r="O322" s="7">
        <v>267542.5</v>
      </c>
      <c r="P322" s="7">
        <v>0</v>
      </c>
      <c r="Q322" s="7">
        <v>0</v>
      </c>
      <c r="R322" s="6">
        <v>4576066.4290874423</v>
      </c>
      <c r="S322" s="6">
        <v>0</v>
      </c>
      <c r="T322" s="6">
        <v>0</v>
      </c>
    </row>
    <row r="323" spans="1:20" ht="15" customHeight="1" x14ac:dyDescent="0.2">
      <c r="A323" s="43">
        <v>582</v>
      </c>
      <c r="B323" s="3" t="s">
        <v>449</v>
      </c>
      <c r="C323" s="5">
        <v>16723</v>
      </c>
      <c r="D323" s="13" t="s">
        <v>448</v>
      </c>
      <c r="E323" s="14">
        <v>45015</v>
      </c>
      <c r="F323" s="41">
        <f t="shared" si="7"/>
        <v>5.8465606683370031E-2</v>
      </c>
      <c r="G323" s="6">
        <v>267542.5</v>
      </c>
      <c r="H323" s="6">
        <v>4576066.4290874423</v>
      </c>
      <c r="I323" s="41">
        <v>0.66415366346764204</v>
      </c>
      <c r="J323" s="41">
        <v>0.33584633653235801</v>
      </c>
      <c r="K323" s="41">
        <v>0</v>
      </c>
      <c r="L323" s="5">
        <v>11106.641714169378</v>
      </c>
      <c r="M323" s="5">
        <v>5616.3582858306227</v>
      </c>
      <c r="N323" s="5">
        <v>0</v>
      </c>
      <c r="O323" s="7">
        <v>177689.33150829162</v>
      </c>
      <c r="P323" s="7">
        <v>89853.168491708391</v>
      </c>
      <c r="Q323" s="7">
        <v>0</v>
      </c>
      <c r="R323" s="6">
        <v>3039211.2831497155</v>
      </c>
      <c r="S323" s="6">
        <v>1536855.1459377271</v>
      </c>
      <c r="T323" s="6">
        <v>0</v>
      </c>
    </row>
    <row r="324" spans="1:20" ht="15" customHeight="1" x14ac:dyDescent="0.2">
      <c r="A324" s="43">
        <v>661</v>
      </c>
      <c r="B324" s="3" t="s">
        <v>450</v>
      </c>
      <c r="C324" s="5">
        <v>8737</v>
      </c>
      <c r="D324" s="13" t="s">
        <v>451</v>
      </c>
      <c r="E324" s="14">
        <v>45442</v>
      </c>
      <c r="F324" s="41">
        <f t="shared" si="7"/>
        <v>2.3495101904912667E-2</v>
      </c>
      <c r="G324" s="6">
        <v>53508.5</v>
      </c>
      <c r="H324" s="6">
        <v>2277432.1310269241</v>
      </c>
      <c r="I324" s="41">
        <v>1</v>
      </c>
      <c r="J324" s="41">
        <v>0</v>
      </c>
      <c r="K324" s="41">
        <v>0</v>
      </c>
      <c r="L324" s="5">
        <v>8737</v>
      </c>
      <c r="M324" s="5">
        <v>0</v>
      </c>
      <c r="N324" s="5">
        <v>0</v>
      </c>
      <c r="O324" s="7">
        <v>53508.5</v>
      </c>
      <c r="P324" s="7">
        <v>0</v>
      </c>
      <c r="Q324" s="7">
        <v>0</v>
      </c>
      <c r="R324" s="6">
        <v>2277432.1310269241</v>
      </c>
      <c r="S324" s="6">
        <v>0</v>
      </c>
      <c r="T324" s="6">
        <v>0</v>
      </c>
    </row>
    <row r="325" spans="1:20" ht="15" customHeight="1" x14ac:dyDescent="0.2">
      <c r="A325" s="43">
        <v>660</v>
      </c>
      <c r="B325" s="3" t="s">
        <v>452</v>
      </c>
      <c r="C325" s="5">
        <v>3268</v>
      </c>
      <c r="D325" s="13" t="s">
        <v>451</v>
      </c>
      <c r="E325" s="14">
        <v>45442</v>
      </c>
      <c r="F325" s="41">
        <f t="shared" si="7"/>
        <v>1.0164881609875392E-2</v>
      </c>
      <c r="G325" s="6">
        <v>8561.36</v>
      </c>
      <c r="H325" s="6">
        <v>842248.86512032396</v>
      </c>
      <c r="I325" s="41">
        <v>1</v>
      </c>
      <c r="J325" s="41">
        <v>0</v>
      </c>
      <c r="K325" s="41">
        <v>0</v>
      </c>
      <c r="L325" s="5">
        <v>3268</v>
      </c>
      <c r="M325" s="5">
        <v>0</v>
      </c>
      <c r="N325" s="5">
        <v>0</v>
      </c>
      <c r="O325" s="7">
        <v>8561.36</v>
      </c>
      <c r="P325" s="7">
        <v>0</v>
      </c>
      <c r="Q325" s="7">
        <v>0</v>
      </c>
      <c r="R325" s="6">
        <v>842248.86512032396</v>
      </c>
      <c r="S325" s="6">
        <v>0</v>
      </c>
      <c r="T325" s="6">
        <v>0</v>
      </c>
    </row>
    <row r="326" spans="1:20" ht="15" customHeight="1" x14ac:dyDescent="0.2">
      <c r="A326" s="43">
        <v>2335</v>
      </c>
      <c r="B326" s="3" t="s">
        <v>453</v>
      </c>
      <c r="C326" s="5">
        <v>2382</v>
      </c>
      <c r="D326" s="13" t="s">
        <v>35</v>
      </c>
      <c r="E326" s="14" t="s">
        <v>27</v>
      </c>
      <c r="F326" s="41" t="str">
        <f t="shared" si="7"/>
        <v/>
      </c>
      <c r="G326" s="39" t="s">
        <v>27</v>
      </c>
      <c r="H326" s="6">
        <v>284411.44095306168</v>
      </c>
      <c r="I326" s="41">
        <v>0</v>
      </c>
      <c r="J326" s="41">
        <v>1</v>
      </c>
      <c r="K326" s="41">
        <v>0</v>
      </c>
      <c r="L326" s="5">
        <v>0</v>
      </c>
      <c r="M326" s="5">
        <v>2382</v>
      </c>
      <c r="N326" s="5">
        <v>0</v>
      </c>
      <c r="O326" s="7" t="s">
        <v>30</v>
      </c>
      <c r="P326" s="7" t="s">
        <v>30</v>
      </c>
      <c r="Q326" s="7" t="s">
        <v>30</v>
      </c>
      <c r="R326" s="6">
        <v>0</v>
      </c>
      <c r="S326" s="6">
        <v>284411.44095306168</v>
      </c>
      <c r="T326" s="6">
        <v>0</v>
      </c>
    </row>
    <row r="327" spans="1:20" ht="15" customHeight="1" x14ac:dyDescent="0.2">
      <c r="A327" s="43">
        <v>2341</v>
      </c>
      <c r="B327" s="3" t="s">
        <v>454</v>
      </c>
      <c r="C327" s="5">
        <v>2329</v>
      </c>
      <c r="D327" s="13" t="s">
        <v>35</v>
      </c>
      <c r="E327" s="14" t="s">
        <v>27</v>
      </c>
      <c r="F327" s="41" t="str">
        <f t="shared" si="7"/>
        <v/>
      </c>
      <c r="G327" s="39" t="s">
        <v>27</v>
      </c>
      <c r="H327" s="6">
        <v>284411.44095306168</v>
      </c>
      <c r="I327" s="41">
        <v>0</v>
      </c>
      <c r="J327" s="41">
        <v>1</v>
      </c>
      <c r="K327" s="41">
        <v>0</v>
      </c>
      <c r="L327" s="5">
        <v>0</v>
      </c>
      <c r="M327" s="5">
        <v>2329</v>
      </c>
      <c r="N327" s="5">
        <v>0</v>
      </c>
      <c r="O327" s="7" t="s">
        <v>30</v>
      </c>
      <c r="P327" s="7" t="s">
        <v>30</v>
      </c>
      <c r="Q327" s="7" t="s">
        <v>30</v>
      </c>
      <c r="R327" s="6">
        <v>0</v>
      </c>
      <c r="S327" s="6">
        <v>284411.44095306168</v>
      </c>
      <c r="T327" s="6">
        <v>0</v>
      </c>
    </row>
    <row r="328" spans="1:20" ht="15" customHeight="1" x14ac:dyDescent="0.2">
      <c r="A328" s="43">
        <v>2336</v>
      </c>
      <c r="B328" s="3" t="s">
        <v>455</v>
      </c>
      <c r="C328" s="5">
        <v>2382</v>
      </c>
      <c r="D328" s="13" t="s">
        <v>35</v>
      </c>
      <c r="E328" s="14" t="s">
        <v>27</v>
      </c>
      <c r="F328" s="41" t="str">
        <f t="shared" si="7"/>
        <v/>
      </c>
      <c r="G328" s="39" t="s">
        <v>27</v>
      </c>
      <c r="H328" s="6">
        <v>284411.44095306168</v>
      </c>
      <c r="I328" s="41">
        <v>0</v>
      </c>
      <c r="J328" s="41">
        <v>1</v>
      </c>
      <c r="K328" s="41">
        <v>0</v>
      </c>
      <c r="L328" s="5">
        <v>0</v>
      </c>
      <c r="M328" s="5">
        <v>2382</v>
      </c>
      <c r="N328" s="5">
        <v>0</v>
      </c>
      <c r="O328" s="7" t="s">
        <v>30</v>
      </c>
      <c r="P328" s="7" t="s">
        <v>30</v>
      </c>
      <c r="Q328" s="7" t="s">
        <v>30</v>
      </c>
      <c r="R328" s="6">
        <v>0</v>
      </c>
      <c r="S328" s="6">
        <v>284411.44095306168</v>
      </c>
      <c r="T328" s="6">
        <v>0</v>
      </c>
    </row>
    <row r="329" spans="1:20" ht="15" customHeight="1" x14ac:dyDescent="0.2">
      <c r="A329" s="43">
        <v>2340</v>
      </c>
      <c r="B329" s="3" t="s">
        <v>456</v>
      </c>
      <c r="C329" s="5">
        <v>2329</v>
      </c>
      <c r="D329" s="13" t="s">
        <v>35</v>
      </c>
      <c r="E329" s="14" t="s">
        <v>27</v>
      </c>
      <c r="F329" s="41" t="str">
        <f t="shared" si="7"/>
        <v/>
      </c>
      <c r="G329" s="39" t="s">
        <v>27</v>
      </c>
      <c r="H329" s="6">
        <v>284411.44095306168</v>
      </c>
      <c r="I329" s="41">
        <v>0</v>
      </c>
      <c r="J329" s="41">
        <v>1</v>
      </c>
      <c r="K329" s="41">
        <v>0</v>
      </c>
      <c r="L329" s="5">
        <v>0</v>
      </c>
      <c r="M329" s="5">
        <v>2329</v>
      </c>
      <c r="N329" s="5">
        <v>0</v>
      </c>
      <c r="O329" s="7" t="s">
        <v>30</v>
      </c>
      <c r="P329" s="7" t="s">
        <v>30</v>
      </c>
      <c r="Q329" s="7" t="s">
        <v>30</v>
      </c>
      <c r="R329" s="6">
        <v>0</v>
      </c>
      <c r="S329" s="6">
        <v>284411.44095306168</v>
      </c>
      <c r="T329" s="6">
        <v>0</v>
      </c>
    </row>
    <row r="330" spans="1:20" ht="15" customHeight="1" x14ac:dyDescent="0.2">
      <c r="A330" s="43">
        <v>2337</v>
      </c>
      <c r="B330" s="3" t="s">
        <v>457</v>
      </c>
      <c r="C330" s="5">
        <v>2381.92</v>
      </c>
      <c r="D330" s="13" t="s">
        <v>35</v>
      </c>
      <c r="E330" s="14" t="s">
        <v>27</v>
      </c>
      <c r="F330" s="41" t="str">
        <f t="shared" si="7"/>
        <v/>
      </c>
      <c r="G330" s="39" t="s">
        <v>27</v>
      </c>
      <c r="H330" s="6">
        <v>284411.44095306168</v>
      </c>
      <c r="I330" s="41">
        <v>0</v>
      </c>
      <c r="J330" s="41">
        <v>1</v>
      </c>
      <c r="K330" s="41">
        <v>0</v>
      </c>
      <c r="L330" s="5">
        <v>0</v>
      </c>
      <c r="M330" s="5">
        <v>2381.92</v>
      </c>
      <c r="N330" s="5">
        <v>0</v>
      </c>
      <c r="O330" s="7" t="s">
        <v>30</v>
      </c>
      <c r="P330" s="7" t="s">
        <v>30</v>
      </c>
      <c r="Q330" s="7" t="s">
        <v>30</v>
      </c>
      <c r="R330" s="6">
        <v>0</v>
      </c>
      <c r="S330" s="6">
        <v>284411.44095306168</v>
      </c>
      <c r="T330" s="6">
        <v>0</v>
      </c>
    </row>
    <row r="331" spans="1:20" ht="15" customHeight="1" x14ac:dyDescent="0.2">
      <c r="A331" s="43">
        <v>2339</v>
      </c>
      <c r="B331" s="3" t="s">
        <v>458</v>
      </c>
      <c r="C331" s="5">
        <v>1535.6</v>
      </c>
      <c r="D331" s="13" t="s">
        <v>35</v>
      </c>
      <c r="E331" s="14" t="s">
        <v>27</v>
      </c>
      <c r="F331" s="41" t="str">
        <f t="shared" si="7"/>
        <v/>
      </c>
      <c r="G331" s="39" t="s">
        <v>27</v>
      </c>
      <c r="H331" s="6">
        <v>284411.44095306168</v>
      </c>
      <c r="I331" s="41">
        <v>0</v>
      </c>
      <c r="J331" s="41">
        <v>1</v>
      </c>
      <c r="K331" s="41">
        <v>0</v>
      </c>
      <c r="L331" s="5">
        <v>0</v>
      </c>
      <c r="M331" s="5">
        <v>1535.6</v>
      </c>
      <c r="N331" s="5">
        <v>0</v>
      </c>
      <c r="O331" s="7" t="s">
        <v>30</v>
      </c>
      <c r="P331" s="7" t="s">
        <v>30</v>
      </c>
      <c r="Q331" s="7" t="s">
        <v>30</v>
      </c>
      <c r="R331" s="6">
        <v>0</v>
      </c>
      <c r="S331" s="6">
        <v>284411.44095306168</v>
      </c>
      <c r="T331" s="6">
        <v>0</v>
      </c>
    </row>
    <row r="332" spans="1:20" ht="15" customHeight="1" x14ac:dyDescent="0.2">
      <c r="A332" s="43">
        <v>2338</v>
      </c>
      <c r="B332" s="3" t="s">
        <v>459</v>
      </c>
      <c r="C332" s="5">
        <v>1535.6</v>
      </c>
      <c r="D332" s="13" t="s">
        <v>35</v>
      </c>
      <c r="E332" s="14" t="s">
        <v>27</v>
      </c>
      <c r="F332" s="41" t="str">
        <f t="shared" si="7"/>
        <v/>
      </c>
      <c r="G332" s="39" t="s">
        <v>27</v>
      </c>
      <c r="H332" s="6">
        <v>284411.44095306168</v>
      </c>
      <c r="I332" s="41">
        <v>0</v>
      </c>
      <c r="J332" s="41">
        <v>1</v>
      </c>
      <c r="K332" s="41">
        <v>0</v>
      </c>
      <c r="L332" s="5">
        <v>0</v>
      </c>
      <c r="M332" s="5">
        <v>1535.6</v>
      </c>
      <c r="N332" s="5">
        <v>0</v>
      </c>
      <c r="O332" s="7" t="s">
        <v>30</v>
      </c>
      <c r="P332" s="7" t="s">
        <v>30</v>
      </c>
      <c r="Q332" s="7" t="s">
        <v>30</v>
      </c>
      <c r="R332" s="6">
        <v>0</v>
      </c>
      <c r="S332" s="6">
        <v>284411.44095306168</v>
      </c>
      <c r="T332" s="6">
        <v>0</v>
      </c>
    </row>
    <row r="333" spans="1:20" ht="15" customHeight="1" x14ac:dyDescent="0.2">
      <c r="A333" s="43">
        <v>2350</v>
      </c>
      <c r="B333" s="3" t="s">
        <v>460</v>
      </c>
      <c r="C333" s="5">
        <v>2432</v>
      </c>
      <c r="D333" s="13" t="s">
        <v>35</v>
      </c>
      <c r="E333" s="14" t="s">
        <v>27</v>
      </c>
      <c r="F333" s="41" t="str">
        <f t="shared" si="7"/>
        <v/>
      </c>
      <c r="G333" s="39" t="s">
        <v>27</v>
      </c>
      <c r="H333" s="6">
        <v>284411.44095306168</v>
      </c>
      <c r="I333" s="41">
        <v>0</v>
      </c>
      <c r="J333" s="41">
        <v>1</v>
      </c>
      <c r="K333" s="41">
        <v>0</v>
      </c>
      <c r="L333" s="5">
        <v>0</v>
      </c>
      <c r="M333" s="5">
        <v>2432</v>
      </c>
      <c r="N333" s="5">
        <v>0</v>
      </c>
      <c r="O333" s="7" t="s">
        <v>30</v>
      </c>
      <c r="P333" s="7" t="s">
        <v>30</v>
      </c>
      <c r="Q333" s="7" t="s">
        <v>30</v>
      </c>
      <c r="R333" s="6">
        <v>0</v>
      </c>
      <c r="S333" s="6">
        <v>284411.44095306168</v>
      </c>
      <c r="T333" s="6">
        <v>0</v>
      </c>
    </row>
    <row r="334" spans="1:20" ht="15" customHeight="1" x14ac:dyDescent="0.2">
      <c r="A334" s="43">
        <v>2351</v>
      </c>
      <c r="B334" s="3" t="s">
        <v>461</v>
      </c>
      <c r="C334" s="5">
        <v>2432</v>
      </c>
      <c r="D334" s="13" t="s">
        <v>35</v>
      </c>
      <c r="E334" s="14" t="s">
        <v>27</v>
      </c>
      <c r="F334" s="41" t="str">
        <f t="shared" si="7"/>
        <v/>
      </c>
      <c r="G334" s="39" t="s">
        <v>27</v>
      </c>
      <c r="H334" s="6">
        <v>284411.44095306168</v>
      </c>
      <c r="I334" s="41">
        <v>0</v>
      </c>
      <c r="J334" s="41">
        <v>1</v>
      </c>
      <c r="K334" s="41">
        <v>0</v>
      </c>
      <c r="L334" s="5">
        <v>0</v>
      </c>
      <c r="M334" s="5">
        <v>2432</v>
      </c>
      <c r="N334" s="5">
        <v>0</v>
      </c>
      <c r="O334" s="7" t="s">
        <v>30</v>
      </c>
      <c r="P334" s="7" t="s">
        <v>30</v>
      </c>
      <c r="Q334" s="7" t="s">
        <v>30</v>
      </c>
      <c r="R334" s="6">
        <v>0</v>
      </c>
      <c r="S334" s="6">
        <v>284411.44095306168</v>
      </c>
      <c r="T334" s="6">
        <v>0</v>
      </c>
    </row>
    <row r="335" spans="1:20" ht="15" customHeight="1" x14ac:dyDescent="0.2">
      <c r="A335" s="43">
        <v>2349</v>
      </c>
      <c r="B335" s="3" t="s">
        <v>462</v>
      </c>
      <c r="C335" s="5">
        <v>2432</v>
      </c>
      <c r="D335" s="13" t="s">
        <v>35</v>
      </c>
      <c r="E335" s="14" t="s">
        <v>27</v>
      </c>
      <c r="F335" s="41" t="str">
        <f t="shared" ref="F335:F398" si="8">IF(H335=0,"No CRV",IF(G335="No FCA","",G335/H335))</f>
        <v/>
      </c>
      <c r="G335" s="39" t="s">
        <v>27</v>
      </c>
      <c r="H335" s="6">
        <v>284411.44095306168</v>
      </c>
      <c r="I335" s="41">
        <v>0</v>
      </c>
      <c r="J335" s="41">
        <v>1</v>
      </c>
      <c r="K335" s="41">
        <v>0</v>
      </c>
      <c r="L335" s="5">
        <v>0</v>
      </c>
      <c r="M335" s="5">
        <v>2432</v>
      </c>
      <c r="N335" s="5">
        <v>0</v>
      </c>
      <c r="O335" s="7" t="s">
        <v>30</v>
      </c>
      <c r="P335" s="7" t="s">
        <v>30</v>
      </c>
      <c r="Q335" s="7" t="s">
        <v>30</v>
      </c>
      <c r="R335" s="6">
        <v>0</v>
      </c>
      <c r="S335" s="6">
        <v>284411.44095306168</v>
      </c>
      <c r="T335" s="6">
        <v>0</v>
      </c>
    </row>
    <row r="336" spans="1:20" ht="15" customHeight="1" x14ac:dyDescent="0.2">
      <c r="A336" s="43">
        <v>2348</v>
      </c>
      <c r="B336" s="3" t="s">
        <v>463</v>
      </c>
      <c r="C336" s="5">
        <v>2432</v>
      </c>
      <c r="D336" s="13" t="s">
        <v>35</v>
      </c>
      <c r="E336" s="14" t="s">
        <v>27</v>
      </c>
      <c r="F336" s="41" t="str">
        <f t="shared" si="8"/>
        <v/>
      </c>
      <c r="G336" s="39" t="s">
        <v>27</v>
      </c>
      <c r="H336" s="6">
        <v>284411.44095306168</v>
      </c>
      <c r="I336" s="41">
        <v>0</v>
      </c>
      <c r="J336" s="41">
        <v>1</v>
      </c>
      <c r="K336" s="41">
        <v>0</v>
      </c>
      <c r="L336" s="5">
        <v>0</v>
      </c>
      <c r="M336" s="5">
        <v>2432</v>
      </c>
      <c r="N336" s="5">
        <v>0</v>
      </c>
      <c r="O336" s="7" t="s">
        <v>30</v>
      </c>
      <c r="P336" s="7" t="s">
        <v>30</v>
      </c>
      <c r="Q336" s="7" t="s">
        <v>30</v>
      </c>
      <c r="R336" s="6">
        <v>0</v>
      </c>
      <c r="S336" s="6">
        <v>284411.44095306168</v>
      </c>
      <c r="T336" s="6">
        <v>0</v>
      </c>
    </row>
    <row r="337" spans="1:20" ht="15" customHeight="1" x14ac:dyDescent="0.2">
      <c r="A337" s="43">
        <v>2347</v>
      </c>
      <c r="B337" s="3" t="s">
        <v>464</v>
      </c>
      <c r="C337" s="5">
        <v>13998</v>
      </c>
      <c r="D337" s="13" t="s">
        <v>35</v>
      </c>
      <c r="E337" s="14" t="s">
        <v>27</v>
      </c>
      <c r="F337" s="41" t="str">
        <f t="shared" si="8"/>
        <v/>
      </c>
      <c r="G337" s="39" t="s">
        <v>27</v>
      </c>
      <c r="H337" s="6">
        <v>1568015.3520395518</v>
      </c>
      <c r="I337" s="41">
        <v>0</v>
      </c>
      <c r="J337" s="41">
        <v>1</v>
      </c>
      <c r="K337" s="41">
        <v>0</v>
      </c>
      <c r="L337" s="5">
        <v>0</v>
      </c>
      <c r="M337" s="5">
        <v>13998</v>
      </c>
      <c r="N337" s="5">
        <v>0</v>
      </c>
      <c r="O337" s="7" t="s">
        <v>30</v>
      </c>
      <c r="P337" s="7" t="s">
        <v>30</v>
      </c>
      <c r="Q337" s="7" t="s">
        <v>30</v>
      </c>
      <c r="R337" s="6">
        <v>0</v>
      </c>
      <c r="S337" s="6">
        <v>1568015.3520395518</v>
      </c>
      <c r="T337" s="6">
        <v>0</v>
      </c>
    </row>
    <row r="338" spans="1:20" ht="15" customHeight="1" x14ac:dyDescent="0.2">
      <c r="A338" s="43">
        <v>2346</v>
      </c>
      <c r="B338" s="3" t="s">
        <v>465</v>
      </c>
      <c r="C338" s="5">
        <v>13808</v>
      </c>
      <c r="D338" s="13" t="s">
        <v>35</v>
      </c>
      <c r="E338" s="14" t="s">
        <v>27</v>
      </c>
      <c r="F338" s="41" t="str">
        <f t="shared" si="8"/>
        <v/>
      </c>
      <c r="G338" s="39" t="s">
        <v>27</v>
      </c>
      <c r="H338" s="6">
        <v>1170028.7611174649</v>
      </c>
      <c r="I338" s="41">
        <v>0</v>
      </c>
      <c r="J338" s="41">
        <v>1</v>
      </c>
      <c r="K338" s="41">
        <v>0</v>
      </c>
      <c r="L338" s="5">
        <v>0</v>
      </c>
      <c r="M338" s="5">
        <v>13808</v>
      </c>
      <c r="N338" s="5">
        <v>0</v>
      </c>
      <c r="O338" s="7" t="s">
        <v>30</v>
      </c>
      <c r="P338" s="7" t="s">
        <v>30</v>
      </c>
      <c r="Q338" s="7" t="s">
        <v>30</v>
      </c>
      <c r="R338" s="6">
        <v>0</v>
      </c>
      <c r="S338" s="6">
        <v>1170028.7611174649</v>
      </c>
      <c r="T338" s="6">
        <v>0</v>
      </c>
    </row>
    <row r="339" spans="1:20" ht="15" customHeight="1" x14ac:dyDescent="0.2">
      <c r="A339" s="43">
        <v>2352</v>
      </c>
      <c r="B339" s="3" t="s">
        <v>466</v>
      </c>
      <c r="C339" s="5">
        <v>2432</v>
      </c>
      <c r="D339" s="13" t="s">
        <v>35</v>
      </c>
      <c r="E339" s="14" t="s">
        <v>27</v>
      </c>
      <c r="F339" s="41" t="str">
        <f t="shared" si="8"/>
        <v/>
      </c>
      <c r="G339" s="39" t="s">
        <v>27</v>
      </c>
      <c r="H339" s="6">
        <v>284411.44095306168</v>
      </c>
      <c r="I339" s="41">
        <v>0</v>
      </c>
      <c r="J339" s="41">
        <v>1</v>
      </c>
      <c r="K339" s="41">
        <v>0</v>
      </c>
      <c r="L339" s="5">
        <v>0</v>
      </c>
      <c r="M339" s="5">
        <v>2432</v>
      </c>
      <c r="N339" s="5">
        <v>0</v>
      </c>
      <c r="O339" s="7" t="s">
        <v>30</v>
      </c>
      <c r="P339" s="7" t="s">
        <v>30</v>
      </c>
      <c r="Q339" s="7" t="s">
        <v>30</v>
      </c>
      <c r="R339" s="6">
        <v>0</v>
      </c>
      <c r="S339" s="6">
        <v>284411.44095306168</v>
      </c>
      <c r="T339" s="6">
        <v>0</v>
      </c>
    </row>
    <row r="340" spans="1:20" ht="15" customHeight="1" x14ac:dyDescent="0.2">
      <c r="A340" s="43">
        <v>2345</v>
      </c>
      <c r="B340" s="3" t="s">
        <v>467</v>
      </c>
      <c r="C340" s="5">
        <v>6261</v>
      </c>
      <c r="D340" s="13" t="s">
        <v>468</v>
      </c>
      <c r="E340" s="14" t="s">
        <v>27</v>
      </c>
      <c r="F340" s="41" t="str">
        <f t="shared" si="8"/>
        <v/>
      </c>
      <c r="G340" s="39" t="s">
        <v>27</v>
      </c>
      <c r="H340" s="6">
        <v>858050.68051465333</v>
      </c>
      <c r="I340" s="41">
        <v>0</v>
      </c>
      <c r="J340" s="41">
        <v>1</v>
      </c>
      <c r="K340" s="41">
        <v>0</v>
      </c>
      <c r="L340" s="5">
        <v>0</v>
      </c>
      <c r="M340" s="5">
        <v>6261</v>
      </c>
      <c r="N340" s="5">
        <v>0</v>
      </c>
      <c r="O340" s="7" t="s">
        <v>30</v>
      </c>
      <c r="P340" s="7" t="s">
        <v>30</v>
      </c>
      <c r="Q340" s="7" t="s">
        <v>30</v>
      </c>
      <c r="R340" s="6">
        <v>0</v>
      </c>
      <c r="S340" s="6">
        <v>858050.68051465333</v>
      </c>
      <c r="T340" s="6">
        <v>0</v>
      </c>
    </row>
    <row r="341" spans="1:20" ht="15" customHeight="1" x14ac:dyDescent="0.2">
      <c r="A341" s="43">
        <v>2353</v>
      </c>
      <c r="B341" s="3" t="s">
        <v>469</v>
      </c>
      <c r="C341" s="5">
        <v>2432</v>
      </c>
      <c r="D341" s="13" t="s">
        <v>35</v>
      </c>
      <c r="E341" s="14" t="s">
        <v>27</v>
      </c>
      <c r="F341" s="41" t="str">
        <f t="shared" si="8"/>
        <v/>
      </c>
      <c r="G341" s="39" t="s">
        <v>27</v>
      </c>
      <c r="H341" s="6">
        <v>284411.44095306168</v>
      </c>
      <c r="I341" s="41">
        <v>0</v>
      </c>
      <c r="J341" s="41">
        <v>1</v>
      </c>
      <c r="K341" s="41">
        <v>0</v>
      </c>
      <c r="L341" s="5">
        <v>0</v>
      </c>
      <c r="M341" s="5">
        <v>2432</v>
      </c>
      <c r="N341" s="5">
        <v>0</v>
      </c>
      <c r="O341" s="7" t="s">
        <v>30</v>
      </c>
      <c r="P341" s="7" t="s">
        <v>30</v>
      </c>
      <c r="Q341" s="7" t="s">
        <v>30</v>
      </c>
      <c r="R341" s="6">
        <v>0</v>
      </c>
      <c r="S341" s="6">
        <v>284411.44095306168</v>
      </c>
      <c r="T341" s="6">
        <v>0</v>
      </c>
    </row>
    <row r="342" spans="1:20" ht="15" customHeight="1" x14ac:dyDescent="0.2">
      <c r="A342" s="43">
        <v>2343</v>
      </c>
      <c r="B342" s="3" t="s">
        <v>470</v>
      </c>
      <c r="C342" s="5">
        <v>2330</v>
      </c>
      <c r="D342" s="13" t="s">
        <v>35</v>
      </c>
      <c r="E342" s="14" t="s">
        <v>27</v>
      </c>
      <c r="F342" s="41" t="str">
        <f t="shared" si="8"/>
        <v/>
      </c>
      <c r="G342" s="39" t="s">
        <v>27</v>
      </c>
      <c r="H342" s="6">
        <v>284411.44095306168</v>
      </c>
      <c r="I342" s="41">
        <v>0</v>
      </c>
      <c r="J342" s="41">
        <v>1</v>
      </c>
      <c r="K342" s="41">
        <v>0</v>
      </c>
      <c r="L342" s="5">
        <v>0</v>
      </c>
      <c r="M342" s="5">
        <v>2330</v>
      </c>
      <c r="N342" s="5">
        <v>0</v>
      </c>
      <c r="O342" s="7" t="s">
        <v>30</v>
      </c>
      <c r="P342" s="7" t="s">
        <v>30</v>
      </c>
      <c r="Q342" s="7" t="s">
        <v>30</v>
      </c>
      <c r="R342" s="6">
        <v>0</v>
      </c>
      <c r="S342" s="6">
        <v>284411.44095306168</v>
      </c>
      <c r="T342" s="6">
        <v>0</v>
      </c>
    </row>
    <row r="343" spans="1:20" ht="15" customHeight="1" x14ac:dyDescent="0.2">
      <c r="A343" s="43">
        <v>2354</v>
      </c>
      <c r="B343" s="3" t="s">
        <v>471</v>
      </c>
      <c r="C343" s="5">
        <v>2432</v>
      </c>
      <c r="D343" s="13" t="s">
        <v>35</v>
      </c>
      <c r="E343" s="14" t="s">
        <v>27</v>
      </c>
      <c r="F343" s="41" t="str">
        <f t="shared" si="8"/>
        <v/>
      </c>
      <c r="G343" s="39" t="s">
        <v>27</v>
      </c>
      <c r="H343" s="6">
        <v>284411.44095306168</v>
      </c>
      <c r="I343" s="41">
        <v>0</v>
      </c>
      <c r="J343" s="41">
        <v>1</v>
      </c>
      <c r="K343" s="41">
        <v>0</v>
      </c>
      <c r="L343" s="5">
        <v>0</v>
      </c>
      <c r="M343" s="5">
        <v>2432</v>
      </c>
      <c r="N343" s="5">
        <v>0</v>
      </c>
      <c r="O343" s="7" t="s">
        <v>30</v>
      </c>
      <c r="P343" s="7" t="s">
        <v>30</v>
      </c>
      <c r="Q343" s="7" t="s">
        <v>30</v>
      </c>
      <c r="R343" s="6">
        <v>0</v>
      </c>
      <c r="S343" s="6">
        <v>284411.44095306168</v>
      </c>
      <c r="T343" s="6">
        <v>0</v>
      </c>
    </row>
    <row r="344" spans="1:20" ht="15" customHeight="1" x14ac:dyDescent="0.2">
      <c r="A344" s="43">
        <v>2342</v>
      </c>
      <c r="B344" s="3" t="s">
        <v>472</v>
      </c>
      <c r="C344" s="5">
        <v>2382</v>
      </c>
      <c r="D344" s="13" t="s">
        <v>35</v>
      </c>
      <c r="E344" s="14" t="s">
        <v>27</v>
      </c>
      <c r="F344" s="41" t="str">
        <f t="shared" si="8"/>
        <v/>
      </c>
      <c r="G344" s="39" t="s">
        <v>27</v>
      </c>
      <c r="H344" s="6">
        <v>284411.44095306168</v>
      </c>
      <c r="I344" s="41">
        <v>0</v>
      </c>
      <c r="J344" s="41">
        <v>1</v>
      </c>
      <c r="K344" s="41">
        <v>0</v>
      </c>
      <c r="L344" s="5">
        <v>0</v>
      </c>
      <c r="M344" s="5">
        <v>2382</v>
      </c>
      <c r="N344" s="5">
        <v>0</v>
      </c>
      <c r="O344" s="7" t="s">
        <v>30</v>
      </c>
      <c r="P344" s="7" t="s">
        <v>30</v>
      </c>
      <c r="Q344" s="7" t="s">
        <v>30</v>
      </c>
      <c r="R344" s="6">
        <v>0</v>
      </c>
      <c r="S344" s="6">
        <v>284411.44095306168</v>
      </c>
      <c r="T344" s="6">
        <v>0</v>
      </c>
    </row>
    <row r="345" spans="1:20" ht="15" customHeight="1" x14ac:dyDescent="0.2">
      <c r="A345" s="43">
        <v>2344</v>
      </c>
      <c r="B345" s="3" t="s">
        <v>473</v>
      </c>
      <c r="C345" s="5">
        <v>667</v>
      </c>
      <c r="D345" s="13" t="s">
        <v>468</v>
      </c>
      <c r="E345" s="14">
        <v>44562</v>
      </c>
      <c r="F345" s="41">
        <f t="shared" si="8"/>
        <v>0.57443141535920661</v>
      </c>
      <c r="G345" s="6">
        <v>3401</v>
      </c>
      <c r="H345" s="6">
        <v>5920.6371884679529</v>
      </c>
      <c r="I345" s="41">
        <v>1</v>
      </c>
      <c r="J345" s="41">
        <v>0</v>
      </c>
      <c r="K345" s="41">
        <v>0</v>
      </c>
      <c r="L345" s="5">
        <v>667</v>
      </c>
      <c r="M345" s="5">
        <v>0</v>
      </c>
      <c r="N345" s="5">
        <v>0</v>
      </c>
      <c r="O345" s="7">
        <v>3401</v>
      </c>
      <c r="P345" s="7">
        <v>0</v>
      </c>
      <c r="Q345" s="7">
        <v>0</v>
      </c>
      <c r="R345" s="6">
        <v>5920.6371884679529</v>
      </c>
      <c r="S345" s="6">
        <v>0</v>
      </c>
      <c r="T345" s="6">
        <v>0</v>
      </c>
    </row>
    <row r="346" spans="1:20" ht="15" customHeight="1" x14ac:dyDescent="0.2">
      <c r="A346" s="43">
        <v>65</v>
      </c>
      <c r="B346" s="3" t="s">
        <v>474</v>
      </c>
      <c r="C346" s="5">
        <v>22524</v>
      </c>
      <c r="D346" s="13" t="s">
        <v>320</v>
      </c>
      <c r="E346" s="14">
        <v>45219</v>
      </c>
      <c r="F346" s="41">
        <f t="shared" si="8"/>
        <v>7.0375418469727211E-2</v>
      </c>
      <c r="G346" s="6">
        <v>572540.94999999995</v>
      </c>
      <c r="H346" s="6">
        <v>8135524.6256373599</v>
      </c>
      <c r="I346" s="41">
        <v>1</v>
      </c>
      <c r="J346" s="41">
        <v>0</v>
      </c>
      <c r="K346" s="41">
        <v>0</v>
      </c>
      <c r="L346" s="5">
        <v>22524</v>
      </c>
      <c r="M346" s="5">
        <v>0</v>
      </c>
      <c r="N346" s="5">
        <v>0</v>
      </c>
      <c r="O346" s="7">
        <v>572540.94999999995</v>
      </c>
      <c r="P346" s="7">
        <v>0</v>
      </c>
      <c r="Q346" s="7">
        <v>0</v>
      </c>
      <c r="R346" s="6">
        <v>8135524.6256373599</v>
      </c>
      <c r="S346" s="6">
        <v>0</v>
      </c>
      <c r="T346" s="6">
        <v>0</v>
      </c>
    </row>
    <row r="347" spans="1:20" ht="15" customHeight="1" x14ac:dyDescent="0.2">
      <c r="A347" s="43">
        <v>2566</v>
      </c>
      <c r="B347" s="3" t="s">
        <v>475</v>
      </c>
      <c r="C347" s="5">
        <v>16916</v>
      </c>
      <c r="D347" s="13" t="s">
        <v>290</v>
      </c>
      <c r="E347" s="14">
        <v>45866</v>
      </c>
      <c r="F347" s="41">
        <f t="shared" si="8"/>
        <v>0</v>
      </c>
      <c r="G347" s="6">
        <v>0</v>
      </c>
      <c r="H347" s="6">
        <v>3971137.8536812006</v>
      </c>
      <c r="I347" s="41">
        <v>0</v>
      </c>
      <c r="J347" s="41">
        <v>1</v>
      </c>
      <c r="K347" s="41">
        <v>0</v>
      </c>
      <c r="L347" s="5">
        <v>0</v>
      </c>
      <c r="M347" s="5">
        <v>16916</v>
      </c>
      <c r="N347" s="5">
        <v>0</v>
      </c>
      <c r="O347" s="7">
        <v>0</v>
      </c>
      <c r="P347" s="7">
        <v>0</v>
      </c>
      <c r="Q347" s="7">
        <v>0</v>
      </c>
      <c r="R347" s="6">
        <v>0</v>
      </c>
      <c r="S347" s="6">
        <v>3971137.8536812006</v>
      </c>
      <c r="T347" s="6">
        <v>0</v>
      </c>
    </row>
    <row r="348" spans="1:20" ht="15" customHeight="1" x14ac:dyDescent="0.2">
      <c r="A348" s="43">
        <v>9720</v>
      </c>
      <c r="B348" s="3" t="s">
        <v>476</v>
      </c>
      <c r="C348" s="5">
        <v>1215</v>
      </c>
      <c r="D348" s="13" t="s">
        <v>83</v>
      </c>
      <c r="E348" s="14">
        <v>44882</v>
      </c>
      <c r="F348" s="41">
        <f t="shared" si="8"/>
        <v>9.1349760829712121E-2</v>
      </c>
      <c r="G348" s="6">
        <v>27824.420000000002</v>
      </c>
      <c r="H348" s="6">
        <v>304592.14941863233</v>
      </c>
      <c r="I348" s="41">
        <v>1</v>
      </c>
      <c r="J348" s="41">
        <v>0</v>
      </c>
      <c r="K348" s="41">
        <v>0</v>
      </c>
      <c r="L348" s="5">
        <v>1215</v>
      </c>
      <c r="M348" s="5">
        <v>0</v>
      </c>
      <c r="N348" s="5">
        <v>0</v>
      </c>
      <c r="O348" s="7">
        <v>27824.420000000002</v>
      </c>
      <c r="P348" s="7">
        <v>0</v>
      </c>
      <c r="Q348" s="7">
        <v>0</v>
      </c>
      <c r="R348" s="6">
        <v>304592.14941863233</v>
      </c>
      <c r="S348" s="6">
        <v>0</v>
      </c>
      <c r="T348" s="6">
        <v>0</v>
      </c>
    </row>
    <row r="349" spans="1:20" ht="15" customHeight="1" x14ac:dyDescent="0.2">
      <c r="A349" s="43">
        <v>9708</v>
      </c>
      <c r="B349" s="3" t="s">
        <v>477</v>
      </c>
      <c r="C349" s="5">
        <v>480</v>
      </c>
      <c r="D349" s="13" t="s">
        <v>83</v>
      </c>
      <c r="E349" s="14">
        <v>44900</v>
      </c>
      <c r="F349" s="41">
        <f t="shared" si="8"/>
        <v>0.12226805617302076</v>
      </c>
      <c r="G349" s="6">
        <v>12842.04</v>
      </c>
      <c r="H349" s="6">
        <v>105031.8488896831</v>
      </c>
      <c r="I349" s="41">
        <v>1</v>
      </c>
      <c r="J349" s="41">
        <v>0</v>
      </c>
      <c r="K349" s="41">
        <v>0</v>
      </c>
      <c r="L349" s="5">
        <v>480</v>
      </c>
      <c r="M349" s="5">
        <v>0</v>
      </c>
      <c r="N349" s="5">
        <v>0</v>
      </c>
      <c r="O349" s="7">
        <v>12842.04</v>
      </c>
      <c r="P349" s="7">
        <v>0</v>
      </c>
      <c r="Q349" s="7">
        <v>0</v>
      </c>
      <c r="R349" s="6">
        <v>105031.8488896831</v>
      </c>
      <c r="S349" s="6">
        <v>0</v>
      </c>
      <c r="T349" s="6">
        <v>0</v>
      </c>
    </row>
    <row r="350" spans="1:20" ht="15" customHeight="1" x14ac:dyDescent="0.2">
      <c r="A350" s="43">
        <v>9707</v>
      </c>
      <c r="B350" s="3" t="s">
        <v>478</v>
      </c>
      <c r="C350" s="5">
        <v>2383</v>
      </c>
      <c r="D350" s="13" t="s">
        <v>448</v>
      </c>
      <c r="E350" s="14">
        <v>44902</v>
      </c>
      <c r="F350" s="41">
        <f t="shared" si="8"/>
        <v>2.426877034038424E-2</v>
      </c>
      <c r="G350" s="6">
        <v>17122.72</v>
      </c>
      <c r="H350" s="6">
        <v>705545.42977841303</v>
      </c>
      <c r="I350" s="41">
        <v>1</v>
      </c>
      <c r="J350" s="41">
        <v>0</v>
      </c>
      <c r="K350" s="41">
        <v>0</v>
      </c>
      <c r="L350" s="5">
        <v>2383</v>
      </c>
      <c r="M350" s="5">
        <v>0</v>
      </c>
      <c r="N350" s="5">
        <v>0</v>
      </c>
      <c r="O350" s="7">
        <v>17122.72</v>
      </c>
      <c r="P350" s="7">
        <v>0</v>
      </c>
      <c r="Q350" s="7">
        <v>0</v>
      </c>
      <c r="R350" s="6">
        <v>705545.42977841303</v>
      </c>
      <c r="S350" s="6">
        <v>0</v>
      </c>
      <c r="T350" s="6">
        <v>0</v>
      </c>
    </row>
    <row r="351" spans="1:20" ht="15" customHeight="1" x14ac:dyDescent="0.2">
      <c r="A351" s="43">
        <v>9731</v>
      </c>
      <c r="B351" s="3" t="s">
        <v>479</v>
      </c>
      <c r="C351" s="5">
        <v>667</v>
      </c>
      <c r="D351" s="13" t="s">
        <v>480</v>
      </c>
      <c r="E351" s="14">
        <v>44886</v>
      </c>
      <c r="F351" s="41">
        <f t="shared" si="8"/>
        <v>2.971786984722349E-2</v>
      </c>
      <c r="G351" s="6">
        <v>3745.6000000000004</v>
      </c>
      <c r="H351" s="6">
        <v>126038.64339051703</v>
      </c>
      <c r="I351" s="41">
        <v>1</v>
      </c>
      <c r="J351" s="41">
        <v>0</v>
      </c>
      <c r="K351" s="41">
        <v>0</v>
      </c>
      <c r="L351" s="5">
        <v>667</v>
      </c>
      <c r="M351" s="5">
        <v>0</v>
      </c>
      <c r="N351" s="5">
        <v>0</v>
      </c>
      <c r="O351" s="7">
        <v>3745.6000000000004</v>
      </c>
      <c r="P351" s="7">
        <v>0</v>
      </c>
      <c r="Q351" s="7">
        <v>0</v>
      </c>
      <c r="R351" s="6">
        <v>126038.64339051703</v>
      </c>
      <c r="S351" s="6">
        <v>0</v>
      </c>
      <c r="T351" s="6">
        <v>0</v>
      </c>
    </row>
    <row r="352" spans="1:20" ht="15" customHeight="1" x14ac:dyDescent="0.2">
      <c r="A352" s="43">
        <v>9712</v>
      </c>
      <c r="B352" s="3" t="s">
        <v>481</v>
      </c>
      <c r="C352" s="5">
        <v>451</v>
      </c>
      <c r="D352" s="13" t="s">
        <v>83</v>
      </c>
      <c r="E352" s="14">
        <v>44901</v>
      </c>
      <c r="F352" s="41">
        <f t="shared" si="8"/>
        <v>0.26200146398602459</v>
      </c>
      <c r="G352" s="6">
        <v>25684.080000000002</v>
      </c>
      <c r="H352" s="6">
        <v>98030.291927567305</v>
      </c>
      <c r="I352" s="41">
        <v>1</v>
      </c>
      <c r="J352" s="41">
        <v>0</v>
      </c>
      <c r="K352" s="41">
        <v>0</v>
      </c>
      <c r="L352" s="5">
        <v>451</v>
      </c>
      <c r="M352" s="5">
        <v>0</v>
      </c>
      <c r="N352" s="5">
        <v>0</v>
      </c>
      <c r="O352" s="7">
        <v>25684.080000000002</v>
      </c>
      <c r="P352" s="7">
        <v>0</v>
      </c>
      <c r="Q352" s="7">
        <v>0</v>
      </c>
      <c r="R352" s="6">
        <v>98030.291927567305</v>
      </c>
      <c r="S352" s="6">
        <v>0</v>
      </c>
      <c r="T352" s="6">
        <v>0</v>
      </c>
    </row>
    <row r="353" spans="1:20" ht="15" customHeight="1" x14ac:dyDescent="0.2">
      <c r="A353" s="43">
        <v>9716</v>
      </c>
      <c r="B353" s="3" t="s">
        <v>482</v>
      </c>
      <c r="C353" s="5">
        <v>1215</v>
      </c>
      <c r="D353" s="13" t="s">
        <v>83</v>
      </c>
      <c r="E353" s="14">
        <v>44901</v>
      </c>
      <c r="F353" s="41">
        <f t="shared" si="8"/>
        <v>4.216142807525175E-2</v>
      </c>
      <c r="G353" s="6">
        <v>12842.04</v>
      </c>
      <c r="H353" s="6">
        <v>304592.14941863233</v>
      </c>
      <c r="I353" s="41">
        <v>1</v>
      </c>
      <c r="J353" s="41">
        <v>0</v>
      </c>
      <c r="K353" s="41">
        <v>0</v>
      </c>
      <c r="L353" s="5">
        <v>1215</v>
      </c>
      <c r="M353" s="5">
        <v>0</v>
      </c>
      <c r="N353" s="5">
        <v>0</v>
      </c>
      <c r="O353" s="7">
        <v>12842.04</v>
      </c>
      <c r="P353" s="7">
        <v>0</v>
      </c>
      <c r="Q353" s="7">
        <v>0</v>
      </c>
      <c r="R353" s="6">
        <v>304592.14941863233</v>
      </c>
      <c r="S353" s="6">
        <v>0</v>
      </c>
      <c r="T353" s="6">
        <v>0</v>
      </c>
    </row>
    <row r="354" spans="1:20" ht="15" customHeight="1" x14ac:dyDescent="0.2">
      <c r="A354" s="43">
        <v>9710</v>
      </c>
      <c r="B354" s="3" t="s">
        <v>483</v>
      </c>
      <c r="C354" s="5">
        <v>777</v>
      </c>
      <c r="D354" s="13" t="s">
        <v>83</v>
      </c>
      <c r="E354" s="14">
        <v>44901</v>
      </c>
      <c r="F354" s="41">
        <f t="shared" si="8"/>
        <v>8.9153640744769752E-2</v>
      </c>
      <c r="G354" s="6">
        <v>16052.550000000001</v>
      </c>
      <c r="H354" s="6">
        <v>180054.90147009765</v>
      </c>
      <c r="I354" s="41">
        <v>1</v>
      </c>
      <c r="J354" s="41">
        <v>0</v>
      </c>
      <c r="K354" s="41">
        <v>0</v>
      </c>
      <c r="L354" s="5">
        <v>777</v>
      </c>
      <c r="M354" s="5">
        <v>0</v>
      </c>
      <c r="N354" s="5">
        <v>0</v>
      </c>
      <c r="O354" s="7">
        <v>16052.550000000001</v>
      </c>
      <c r="P354" s="7">
        <v>0</v>
      </c>
      <c r="Q354" s="7">
        <v>0</v>
      </c>
      <c r="R354" s="6">
        <v>180054.90147009765</v>
      </c>
      <c r="S354" s="6">
        <v>0</v>
      </c>
      <c r="T354" s="6">
        <v>0</v>
      </c>
    </row>
    <row r="355" spans="1:20" ht="15" customHeight="1" x14ac:dyDescent="0.2">
      <c r="A355" s="43">
        <v>9721</v>
      </c>
      <c r="B355" s="3" t="s">
        <v>484</v>
      </c>
      <c r="C355" s="5">
        <v>1096</v>
      </c>
      <c r="D355" s="13" t="s">
        <v>83</v>
      </c>
      <c r="E355" s="14">
        <v>44881</v>
      </c>
      <c r="F355" s="41">
        <f t="shared" si="8"/>
        <v>9.0822728204917283E-2</v>
      </c>
      <c r="G355" s="6">
        <v>27663.89</v>
      </c>
      <c r="H355" s="6">
        <v>304592.14941863233</v>
      </c>
      <c r="I355" s="41">
        <v>1</v>
      </c>
      <c r="J355" s="41">
        <v>0</v>
      </c>
      <c r="K355" s="41">
        <v>0</v>
      </c>
      <c r="L355" s="5">
        <v>1096</v>
      </c>
      <c r="M355" s="5">
        <v>0</v>
      </c>
      <c r="N355" s="5">
        <v>0</v>
      </c>
      <c r="O355" s="7">
        <v>27663.89</v>
      </c>
      <c r="P355" s="7">
        <v>0</v>
      </c>
      <c r="Q355" s="7">
        <v>0</v>
      </c>
      <c r="R355" s="6">
        <v>304592.14941863233</v>
      </c>
      <c r="S355" s="6">
        <v>0</v>
      </c>
      <c r="T355" s="6">
        <v>0</v>
      </c>
    </row>
    <row r="356" spans="1:20" ht="15" customHeight="1" x14ac:dyDescent="0.2">
      <c r="A356" s="43">
        <v>9737</v>
      </c>
      <c r="B356" s="3" t="s">
        <v>485</v>
      </c>
      <c r="C356" s="5">
        <v>1867</v>
      </c>
      <c r="D356" s="13" t="s">
        <v>103</v>
      </c>
      <c r="E356" s="14">
        <v>44901</v>
      </c>
      <c r="F356" s="41">
        <f t="shared" si="8"/>
        <v>3.6319921930065275E-3</v>
      </c>
      <c r="G356" s="6">
        <v>2140.34</v>
      </c>
      <c r="H356" s="6">
        <v>589301.92749898171</v>
      </c>
      <c r="I356" s="41">
        <v>1</v>
      </c>
      <c r="J356" s="41">
        <v>0</v>
      </c>
      <c r="K356" s="41">
        <v>0</v>
      </c>
      <c r="L356" s="5">
        <v>1867</v>
      </c>
      <c r="M356" s="5">
        <v>0</v>
      </c>
      <c r="N356" s="5">
        <v>0</v>
      </c>
      <c r="O356" s="7">
        <v>2140.34</v>
      </c>
      <c r="P356" s="7">
        <v>0</v>
      </c>
      <c r="Q356" s="7">
        <v>0</v>
      </c>
      <c r="R356" s="6">
        <v>589301.92749898171</v>
      </c>
      <c r="S356" s="6">
        <v>0</v>
      </c>
      <c r="T356" s="6">
        <v>0</v>
      </c>
    </row>
    <row r="357" spans="1:20" ht="15" customHeight="1" x14ac:dyDescent="0.2">
      <c r="A357" s="43">
        <v>9715</v>
      </c>
      <c r="B357" s="3" t="s">
        <v>486</v>
      </c>
      <c r="C357" s="5">
        <v>1215</v>
      </c>
      <c r="D357" s="13" t="s">
        <v>83</v>
      </c>
      <c r="E357" s="14">
        <v>44900</v>
      </c>
      <c r="F357" s="41">
        <f t="shared" si="8"/>
        <v>4.216142807525175E-2</v>
      </c>
      <c r="G357" s="6">
        <v>12842.04</v>
      </c>
      <c r="H357" s="6">
        <v>304592.14941863233</v>
      </c>
      <c r="I357" s="41">
        <v>1</v>
      </c>
      <c r="J357" s="41">
        <v>0</v>
      </c>
      <c r="K357" s="41">
        <v>0</v>
      </c>
      <c r="L357" s="5">
        <v>1215</v>
      </c>
      <c r="M357" s="5">
        <v>0</v>
      </c>
      <c r="N357" s="5">
        <v>0</v>
      </c>
      <c r="O357" s="7">
        <v>12842.04</v>
      </c>
      <c r="P357" s="7">
        <v>0</v>
      </c>
      <c r="Q357" s="7">
        <v>0</v>
      </c>
      <c r="R357" s="6">
        <v>304592.14941863233</v>
      </c>
      <c r="S357" s="6">
        <v>0</v>
      </c>
      <c r="T357" s="6">
        <v>0</v>
      </c>
    </row>
    <row r="358" spans="1:20" ht="15" customHeight="1" x14ac:dyDescent="0.2">
      <c r="A358" s="43">
        <v>9726</v>
      </c>
      <c r="B358" s="3" t="s">
        <v>487</v>
      </c>
      <c r="C358" s="5">
        <v>547</v>
      </c>
      <c r="D358" s="13" t="s">
        <v>83</v>
      </c>
      <c r="E358" s="14">
        <v>44886</v>
      </c>
      <c r="F358" s="41">
        <f t="shared" si="8"/>
        <v>0.1469584531541302</v>
      </c>
      <c r="G358" s="6">
        <v>13377.130000000001</v>
      </c>
      <c r="H358" s="6">
        <v>91026.611350964973</v>
      </c>
      <c r="I358" s="41">
        <v>1</v>
      </c>
      <c r="J358" s="41">
        <v>0</v>
      </c>
      <c r="K358" s="41">
        <v>0</v>
      </c>
      <c r="L358" s="5">
        <v>547</v>
      </c>
      <c r="M358" s="5">
        <v>0</v>
      </c>
      <c r="N358" s="5">
        <v>0</v>
      </c>
      <c r="O358" s="7">
        <v>13377.130000000001</v>
      </c>
      <c r="P358" s="7">
        <v>0</v>
      </c>
      <c r="Q358" s="7">
        <v>0</v>
      </c>
      <c r="R358" s="6">
        <v>91026.611350964973</v>
      </c>
      <c r="S358" s="6">
        <v>0</v>
      </c>
      <c r="T358" s="6">
        <v>0</v>
      </c>
    </row>
    <row r="359" spans="1:20" ht="15" customHeight="1" x14ac:dyDescent="0.2">
      <c r="A359" s="43">
        <v>9739</v>
      </c>
      <c r="B359" s="3" t="s">
        <v>488</v>
      </c>
      <c r="C359" s="5">
        <v>1000</v>
      </c>
      <c r="D359" s="13" t="s">
        <v>171</v>
      </c>
      <c r="E359" s="14">
        <v>44900</v>
      </c>
      <c r="F359" s="41">
        <f t="shared" si="8"/>
        <v>0</v>
      </c>
      <c r="G359" s="6">
        <v>0</v>
      </c>
      <c r="H359" s="6">
        <v>204000</v>
      </c>
      <c r="I359" s="41">
        <v>1</v>
      </c>
      <c r="J359" s="41">
        <v>0</v>
      </c>
      <c r="K359" s="41">
        <v>0</v>
      </c>
      <c r="L359" s="5">
        <v>1000</v>
      </c>
      <c r="M359" s="5">
        <v>0</v>
      </c>
      <c r="N359" s="5">
        <v>0</v>
      </c>
      <c r="O359" s="7">
        <v>0</v>
      </c>
      <c r="P359" s="7">
        <v>0</v>
      </c>
      <c r="Q359" s="7">
        <v>0</v>
      </c>
      <c r="R359" s="6">
        <v>204000</v>
      </c>
      <c r="S359" s="6">
        <v>0</v>
      </c>
      <c r="T359" s="6">
        <v>0</v>
      </c>
    </row>
    <row r="360" spans="1:20" ht="15" customHeight="1" x14ac:dyDescent="0.2">
      <c r="A360" s="43">
        <v>9711</v>
      </c>
      <c r="B360" s="3" t="s">
        <v>489</v>
      </c>
      <c r="C360" s="5">
        <v>330</v>
      </c>
      <c r="D360" s="13" t="s">
        <v>83</v>
      </c>
      <c r="E360" s="14">
        <v>44901</v>
      </c>
      <c r="F360" s="41">
        <f t="shared" si="8"/>
        <v>0.35151710787617385</v>
      </c>
      <c r="G360" s="6">
        <v>24613.910000000003</v>
      </c>
      <c r="H360" s="6">
        <v>70021.940464617583</v>
      </c>
      <c r="I360" s="41">
        <v>1</v>
      </c>
      <c r="J360" s="41">
        <v>0</v>
      </c>
      <c r="K360" s="41">
        <v>0</v>
      </c>
      <c r="L360" s="5">
        <v>330</v>
      </c>
      <c r="M360" s="5">
        <v>0</v>
      </c>
      <c r="N360" s="5">
        <v>0</v>
      </c>
      <c r="O360" s="7">
        <v>24613.910000000003</v>
      </c>
      <c r="P360" s="7">
        <v>0</v>
      </c>
      <c r="Q360" s="7">
        <v>0</v>
      </c>
      <c r="R360" s="6">
        <v>70021.940464617583</v>
      </c>
      <c r="S360" s="6">
        <v>0</v>
      </c>
      <c r="T360" s="6">
        <v>0</v>
      </c>
    </row>
    <row r="361" spans="1:20" ht="15" customHeight="1" x14ac:dyDescent="0.2">
      <c r="A361" s="43">
        <v>9725</v>
      </c>
      <c r="B361" s="3" t="s">
        <v>490</v>
      </c>
      <c r="C361" s="5">
        <v>852</v>
      </c>
      <c r="D361" s="13" t="s">
        <v>83</v>
      </c>
      <c r="E361" s="14">
        <v>44886</v>
      </c>
      <c r="F361" s="41">
        <f t="shared" si="8"/>
        <v>7.3233871072823961E-2</v>
      </c>
      <c r="G361" s="6">
        <v>12306.960000000001</v>
      </c>
      <c r="H361" s="6">
        <v>168050.10877769833</v>
      </c>
      <c r="I361" s="41">
        <v>1</v>
      </c>
      <c r="J361" s="41">
        <v>0</v>
      </c>
      <c r="K361" s="41">
        <v>0</v>
      </c>
      <c r="L361" s="5">
        <v>852</v>
      </c>
      <c r="M361" s="5">
        <v>0</v>
      </c>
      <c r="N361" s="5">
        <v>0</v>
      </c>
      <c r="O361" s="7">
        <v>12306.960000000001</v>
      </c>
      <c r="P361" s="7">
        <v>0</v>
      </c>
      <c r="Q361" s="7">
        <v>0</v>
      </c>
      <c r="R361" s="6">
        <v>168050.10877769833</v>
      </c>
      <c r="S361" s="6">
        <v>0</v>
      </c>
      <c r="T361" s="6">
        <v>0</v>
      </c>
    </row>
    <row r="362" spans="1:20" ht="15" customHeight="1" x14ac:dyDescent="0.2">
      <c r="A362" s="43">
        <v>9730</v>
      </c>
      <c r="B362" s="3" t="s">
        <v>491</v>
      </c>
      <c r="C362" s="5">
        <v>520</v>
      </c>
      <c r="D362" s="13" t="s">
        <v>83</v>
      </c>
      <c r="E362" s="14">
        <v>44886</v>
      </c>
      <c r="F362" s="41">
        <f t="shared" si="8"/>
        <v>5.5190295713095312E-2</v>
      </c>
      <c r="G362" s="6">
        <v>6956.1100000000006</v>
      </c>
      <c r="H362" s="6">
        <v>126038.64339051703</v>
      </c>
      <c r="I362" s="41">
        <v>1</v>
      </c>
      <c r="J362" s="41">
        <v>0</v>
      </c>
      <c r="K362" s="41">
        <v>0</v>
      </c>
      <c r="L362" s="5">
        <v>520</v>
      </c>
      <c r="M362" s="5">
        <v>0</v>
      </c>
      <c r="N362" s="5">
        <v>0</v>
      </c>
      <c r="O362" s="7">
        <v>6956.1100000000006</v>
      </c>
      <c r="P362" s="7">
        <v>0</v>
      </c>
      <c r="Q362" s="7">
        <v>0</v>
      </c>
      <c r="R362" s="6">
        <v>126038.64339051703</v>
      </c>
      <c r="S362" s="6">
        <v>0</v>
      </c>
      <c r="T362" s="6">
        <v>0</v>
      </c>
    </row>
    <row r="363" spans="1:20" ht="15" customHeight="1" x14ac:dyDescent="0.2">
      <c r="A363" s="43">
        <v>9714</v>
      </c>
      <c r="B363" s="3" t="s">
        <v>492</v>
      </c>
      <c r="C363" s="5">
        <v>2755</v>
      </c>
      <c r="D363" s="13" t="s">
        <v>83</v>
      </c>
      <c r="E363" s="14">
        <v>44901</v>
      </c>
      <c r="F363" s="41">
        <f t="shared" si="8"/>
        <v>1.5567735682154197E-2</v>
      </c>
      <c r="G363" s="6">
        <v>12842.04</v>
      </c>
      <c r="H363" s="6">
        <v>824913.80006671429</v>
      </c>
      <c r="I363" s="41">
        <v>1</v>
      </c>
      <c r="J363" s="41">
        <v>0</v>
      </c>
      <c r="K363" s="41">
        <v>0</v>
      </c>
      <c r="L363" s="5">
        <v>2755</v>
      </c>
      <c r="M363" s="5">
        <v>0</v>
      </c>
      <c r="N363" s="5">
        <v>0</v>
      </c>
      <c r="O363" s="7">
        <v>12842.04</v>
      </c>
      <c r="P363" s="7">
        <v>0</v>
      </c>
      <c r="Q363" s="7">
        <v>0</v>
      </c>
      <c r="R363" s="6">
        <v>824913.80006671429</v>
      </c>
      <c r="S363" s="6">
        <v>0</v>
      </c>
      <c r="T363" s="6">
        <v>0</v>
      </c>
    </row>
    <row r="364" spans="1:20" ht="15" customHeight="1" x14ac:dyDescent="0.2">
      <c r="A364" s="43">
        <v>9719</v>
      </c>
      <c r="B364" s="3" t="s">
        <v>493</v>
      </c>
      <c r="C364" s="5">
        <v>3655</v>
      </c>
      <c r="D364" s="13" t="s">
        <v>83</v>
      </c>
      <c r="E364" s="14">
        <v>44886</v>
      </c>
      <c r="F364" s="41">
        <f t="shared" si="8"/>
        <v>9.2274535118059484E-2</v>
      </c>
      <c r="G364" s="6">
        <v>73841.73</v>
      </c>
      <c r="H364" s="6">
        <v>800239.52334762923</v>
      </c>
      <c r="I364" s="41">
        <v>1</v>
      </c>
      <c r="J364" s="41">
        <v>0</v>
      </c>
      <c r="K364" s="41">
        <v>0</v>
      </c>
      <c r="L364" s="5">
        <v>3655</v>
      </c>
      <c r="M364" s="5">
        <v>0</v>
      </c>
      <c r="N364" s="5">
        <v>0</v>
      </c>
      <c r="O364" s="7">
        <v>73841.73</v>
      </c>
      <c r="P364" s="7">
        <v>0</v>
      </c>
      <c r="Q364" s="7">
        <v>0</v>
      </c>
      <c r="R364" s="6">
        <v>800239.52334762923</v>
      </c>
      <c r="S364" s="6">
        <v>0</v>
      </c>
      <c r="T364" s="6">
        <v>0</v>
      </c>
    </row>
    <row r="365" spans="1:20" ht="15" customHeight="1" x14ac:dyDescent="0.2">
      <c r="A365" s="43">
        <v>9709</v>
      </c>
      <c r="B365" s="3" t="s">
        <v>494</v>
      </c>
      <c r="C365" s="5">
        <v>480</v>
      </c>
      <c r="D365" s="13" t="s">
        <v>83</v>
      </c>
      <c r="E365" s="14">
        <v>44900</v>
      </c>
      <c r="F365" s="41">
        <f t="shared" si="8"/>
        <v>0.17321307957844606</v>
      </c>
      <c r="G365" s="6">
        <v>18192.89</v>
      </c>
      <c r="H365" s="6">
        <v>105031.8488896831</v>
      </c>
      <c r="I365" s="41">
        <v>1</v>
      </c>
      <c r="J365" s="41">
        <v>0</v>
      </c>
      <c r="K365" s="41">
        <v>0</v>
      </c>
      <c r="L365" s="5">
        <v>480</v>
      </c>
      <c r="M365" s="5">
        <v>0</v>
      </c>
      <c r="N365" s="5">
        <v>0</v>
      </c>
      <c r="O365" s="7">
        <v>18192.89</v>
      </c>
      <c r="P365" s="7">
        <v>0</v>
      </c>
      <c r="Q365" s="7">
        <v>0</v>
      </c>
      <c r="R365" s="6">
        <v>105031.8488896831</v>
      </c>
      <c r="S365" s="6">
        <v>0</v>
      </c>
      <c r="T365" s="6">
        <v>0</v>
      </c>
    </row>
    <row r="366" spans="1:20" ht="15" customHeight="1" x14ac:dyDescent="0.2">
      <c r="A366" s="43">
        <v>9728</v>
      </c>
      <c r="B366" s="3" t="s">
        <v>495</v>
      </c>
      <c r="C366" s="5">
        <v>521</v>
      </c>
      <c r="D366" s="13" t="s">
        <v>83</v>
      </c>
      <c r="E366" s="14">
        <v>44887</v>
      </c>
      <c r="F366" s="41">
        <f t="shared" si="8"/>
        <v>4.2454043109786364E-2</v>
      </c>
      <c r="G366" s="6">
        <v>5350.85</v>
      </c>
      <c r="H366" s="6">
        <v>126038.64339051703</v>
      </c>
      <c r="I366" s="41">
        <v>1</v>
      </c>
      <c r="J366" s="41">
        <v>0</v>
      </c>
      <c r="K366" s="41">
        <v>0</v>
      </c>
      <c r="L366" s="5">
        <v>521</v>
      </c>
      <c r="M366" s="5">
        <v>0</v>
      </c>
      <c r="N366" s="5">
        <v>0</v>
      </c>
      <c r="O366" s="7">
        <v>5350.85</v>
      </c>
      <c r="P366" s="7">
        <v>0</v>
      </c>
      <c r="Q366" s="7">
        <v>0</v>
      </c>
      <c r="R366" s="6">
        <v>126038.64339051703</v>
      </c>
      <c r="S366" s="6">
        <v>0</v>
      </c>
      <c r="T366" s="6">
        <v>0</v>
      </c>
    </row>
    <row r="367" spans="1:20" ht="15" customHeight="1" x14ac:dyDescent="0.2">
      <c r="A367" s="43">
        <v>9723</v>
      </c>
      <c r="B367" s="3" t="s">
        <v>496</v>
      </c>
      <c r="C367" s="5">
        <v>687</v>
      </c>
      <c r="D367" s="13" t="s">
        <v>83</v>
      </c>
      <c r="E367" s="14">
        <v>44883</v>
      </c>
      <c r="F367" s="41">
        <f t="shared" si="8"/>
        <v>5.6836014680986778E-2</v>
      </c>
      <c r="G367" s="6">
        <v>8186.8099999999995</v>
      </c>
      <c r="H367" s="6">
        <v>144042.64700738623</v>
      </c>
      <c r="I367" s="41">
        <v>1</v>
      </c>
      <c r="J367" s="41">
        <v>0</v>
      </c>
      <c r="K367" s="41">
        <v>0</v>
      </c>
      <c r="L367" s="5">
        <v>687</v>
      </c>
      <c r="M367" s="5">
        <v>0</v>
      </c>
      <c r="N367" s="5">
        <v>0</v>
      </c>
      <c r="O367" s="7">
        <v>8186.8099999999995</v>
      </c>
      <c r="P367" s="7">
        <v>0</v>
      </c>
      <c r="Q367" s="7">
        <v>0</v>
      </c>
      <c r="R367" s="6">
        <v>144042.64700738623</v>
      </c>
      <c r="S367" s="6">
        <v>0</v>
      </c>
      <c r="T367" s="6">
        <v>0</v>
      </c>
    </row>
    <row r="368" spans="1:20" ht="15" customHeight="1" x14ac:dyDescent="0.2">
      <c r="A368" s="43">
        <v>9729</v>
      </c>
      <c r="B368" s="3" t="s">
        <v>497</v>
      </c>
      <c r="C368" s="5">
        <v>520</v>
      </c>
      <c r="D368" s="13" t="s">
        <v>83</v>
      </c>
      <c r="E368" s="14">
        <v>44887</v>
      </c>
      <c r="F368" s="41">
        <f t="shared" si="8"/>
        <v>3.3963313828575155E-2</v>
      </c>
      <c r="G368" s="6">
        <v>4280.6899999999996</v>
      </c>
      <c r="H368" s="6">
        <v>126038.64339051703</v>
      </c>
      <c r="I368" s="41">
        <v>1</v>
      </c>
      <c r="J368" s="41">
        <v>0</v>
      </c>
      <c r="K368" s="41">
        <v>0</v>
      </c>
      <c r="L368" s="5">
        <v>520</v>
      </c>
      <c r="M368" s="5">
        <v>0</v>
      </c>
      <c r="N368" s="5">
        <v>0</v>
      </c>
      <c r="O368" s="7">
        <v>4280.6899999999996</v>
      </c>
      <c r="P368" s="7">
        <v>0</v>
      </c>
      <c r="Q368" s="7">
        <v>0</v>
      </c>
      <c r="R368" s="6">
        <v>126038.64339051703</v>
      </c>
      <c r="S368" s="6">
        <v>0</v>
      </c>
      <c r="T368" s="6">
        <v>0</v>
      </c>
    </row>
    <row r="369" spans="1:20" ht="15" customHeight="1" x14ac:dyDescent="0.2">
      <c r="A369" s="43">
        <v>9734</v>
      </c>
      <c r="B369" s="3" t="s">
        <v>498</v>
      </c>
      <c r="C369" s="5">
        <v>4983</v>
      </c>
      <c r="D369" s="13" t="s">
        <v>337</v>
      </c>
      <c r="E369" s="14">
        <v>44671</v>
      </c>
      <c r="F369" s="41">
        <f t="shared" si="8"/>
        <v>3.1316006433645162E-2</v>
      </c>
      <c r="G369" s="6">
        <v>24292.86</v>
      </c>
      <c r="H369" s="6">
        <v>775733.01217298058</v>
      </c>
      <c r="I369" s="41">
        <v>1</v>
      </c>
      <c r="J369" s="41">
        <v>0</v>
      </c>
      <c r="K369" s="41">
        <v>0</v>
      </c>
      <c r="L369" s="5">
        <v>4983</v>
      </c>
      <c r="M369" s="5">
        <v>0</v>
      </c>
      <c r="N369" s="5">
        <v>0</v>
      </c>
      <c r="O369" s="7">
        <v>24292.86</v>
      </c>
      <c r="P369" s="7">
        <v>0</v>
      </c>
      <c r="Q369" s="7">
        <v>0</v>
      </c>
      <c r="R369" s="6">
        <v>775733.01217298058</v>
      </c>
      <c r="S369" s="6">
        <v>0</v>
      </c>
      <c r="T369" s="6">
        <v>0</v>
      </c>
    </row>
    <row r="370" spans="1:20" ht="15" customHeight="1" x14ac:dyDescent="0.2">
      <c r="A370" s="43">
        <v>9732</v>
      </c>
      <c r="B370" s="3" t="s">
        <v>499</v>
      </c>
      <c r="C370" s="5">
        <v>555</v>
      </c>
      <c r="D370" s="13" t="s">
        <v>83</v>
      </c>
      <c r="E370" s="14">
        <v>44883</v>
      </c>
      <c r="F370" s="41">
        <f t="shared" si="8"/>
        <v>4.5970070197222219E-2</v>
      </c>
      <c r="G370" s="6">
        <v>8828.9</v>
      </c>
      <c r="H370" s="6">
        <v>192057.57054801047</v>
      </c>
      <c r="I370" s="41">
        <v>1</v>
      </c>
      <c r="J370" s="41">
        <v>0</v>
      </c>
      <c r="K370" s="41">
        <v>0</v>
      </c>
      <c r="L370" s="5">
        <v>555</v>
      </c>
      <c r="M370" s="5">
        <v>0</v>
      </c>
      <c r="N370" s="5">
        <v>0</v>
      </c>
      <c r="O370" s="7">
        <v>8828.9</v>
      </c>
      <c r="P370" s="7">
        <v>0</v>
      </c>
      <c r="Q370" s="7">
        <v>0</v>
      </c>
      <c r="R370" s="6">
        <v>192057.57054801047</v>
      </c>
      <c r="S370" s="6">
        <v>0</v>
      </c>
      <c r="T370" s="6">
        <v>0</v>
      </c>
    </row>
    <row r="371" spans="1:20" ht="15" customHeight="1" x14ac:dyDescent="0.2">
      <c r="A371" s="43">
        <v>9724</v>
      </c>
      <c r="B371" s="3" t="s">
        <v>500</v>
      </c>
      <c r="C371" s="5">
        <v>777</v>
      </c>
      <c r="D371" s="13" t="s">
        <v>83</v>
      </c>
      <c r="E371" s="14">
        <v>44881</v>
      </c>
      <c r="F371" s="41">
        <f t="shared" si="8"/>
        <v>5.9435760496513168E-2</v>
      </c>
      <c r="G371" s="6">
        <v>10701.7</v>
      </c>
      <c r="H371" s="6">
        <v>180054.90147009765</v>
      </c>
      <c r="I371" s="41">
        <v>1</v>
      </c>
      <c r="J371" s="41">
        <v>0</v>
      </c>
      <c r="K371" s="41">
        <v>0</v>
      </c>
      <c r="L371" s="5">
        <v>777</v>
      </c>
      <c r="M371" s="5">
        <v>0</v>
      </c>
      <c r="N371" s="5">
        <v>0</v>
      </c>
      <c r="O371" s="7">
        <v>10701.7</v>
      </c>
      <c r="P371" s="7">
        <v>0</v>
      </c>
      <c r="Q371" s="7">
        <v>0</v>
      </c>
      <c r="R371" s="6">
        <v>180054.90147009765</v>
      </c>
      <c r="S371" s="6">
        <v>0</v>
      </c>
      <c r="T371" s="6">
        <v>0</v>
      </c>
    </row>
    <row r="372" spans="1:20" ht="15" customHeight="1" x14ac:dyDescent="0.2">
      <c r="A372" s="43">
        <v>9717</v>
      </c>
      <c r="B372" s="3" t="s">
        <v>501</v>
      </c>
      <c r="C372" s="5">
        <v>14006</v>
      </c>
      <c r="D372" s="13" t="s">
        <v>502</v>
      </c>
      <c r="E372" s="14">
        <v>44679</v>
      </c>
      <c r="F372" s="41">
        <f t="shared" si="8"/>
        <v>4.0786547503293719E-2</v>
      </c>
      <c r="G372" s="6">
        <v>239284.66999999998</v>
      </c>
      <c r="H372" s="6">
        <v>5866754.7181010246</v>
      </c>
      <c r="I372" s="41">
        <v>1</v>
      </c>
      <c r="J372" s="41">
        <v>0</v>
      </c>
      <c r="K372" s="41">
        <v>0</v>
      </c>
      <c r="L372" s="5">
        <v>14006</v>
      </c>
      <c r="M372" s="5">
        <v>0</v>
      </c>
      <c r="N372" s="5">
        <v>0</v>
      </c>
      <c r="O372" s="7">
        <v>239284.66999999998</v>
      </c>
      <c r="P372" s="7">
        <v>0</v>
      </c>
      <c r="Q372" s="7">
        <v>0</v>
      </c>
      <c r="R372" s="6">
        <v>5866754.7181010246</v>
      </c>
      <c r="S372" s="6">
        <v>0</v>
      </c>
      <c r="T372" s="6">
        <v>0</v>
      </c>
    </row>
    <row r="373" spans="1:20" ht="15" customHeight="1" x14ac:dyDescent="0.2">
      <c r="A373" s="43">
        <v>9727</v>
      </c>
      <c r="B373" s="3" t="s">
        <v>503</v>
      </c>
      <c r="C373" s="5">
        <v>520</v>
      </c>
      <c r="D373" s="13" t="s">
        <v>83</v>
      </c>
      <c r="E373" s="14">
        <v>44887</v>
      </c>
      <c r="F373" s="41">
        <f t="shared" si="8"/>
        <v>9.7644338822881677E-2</v>
      </c>
      <c r="G373" s="6">
        <v>12306.960000000001</v>
      </c>
      <c r="H373" s="6">
        <v>126038.64339051703</v>
      </c>
      <c r="I373" s="41">
        <v>1</v>
      </c>
      <c r="J373" s="41">
        <v>0</v>
      </c>
      <c r="K373" s="41">
        <v>0</v>
      </c>
      <c r="L373" s="5">
        <v>520</v>
      </c>
      <c r="M373" s="5">
        <v>0</v>
      </c>
      <c r="N373" s="5">
        <v>0</v>
      </c>
      <c r="O373" s="7">
        <v>12306.960000000001</v>
      </c>
      <c r="P373" s="7">
        <v>0</v>
      </c>
      <c r="Q373" s="7">
        <v>0</v>
      </c>
      <c r="R373" s="6">
        <v>126038.64339051703</v>
      </c>
      <c r="S373" s="6">
        <v>0</v>
      </c>
      <c r="T373" s="6">
        <v>0</v>
      </c>
    </row>
    <row r="374" spans="1:20" ht="15" customHeight="1" x14ac:dyDescent="0.2">
      <c r="A374" s="43">
        <v>9738</v>
      </c>
      <c r="B374" s="3" t="s">
        <v>504</v>
      </c>
      <c r="C374" s="5">
        <v>1494</v>
      </c>
      <c r="D374" s="13" t="s">
        <v>103</v>
      </c>
      <c r="E374" s="14">
        <v>44893</v>
      </c>
      <c r="F374" s="41">
        <f t="shared" si="8"/>
        <v>2.697871659616205E-2</v>
      </c>
      <c r="G374" s="6">
        <v>2675.4300000000003</v>
      </c>
      <c r="H374" s="6">
        <v>99168.171712830954</v>
      </c>
      <c r="I374" s="41">
        <v>1</v>
      </c>
      <c r="J374" s="41">
        <v>0</v>
      </c>
      <c r="K374" s="41">
        <v>0</v>
      </c>
      <c r="L374" s="5">
        <v>1494</v>
      </c>
      <c r="M374" s="5">
        <v>0</v>
      </c>
      <c r="N374" s="5">
        <v>0</v>
      </c>
      <c r="O374" s="7">
        <v>2675.4300000000003</v>
      </c>
      <c r="P374" s="7">
        <v>0</v>
      </c>
      <c r="Q374" s="7">
        <v>0</v>
      </c>
      <c r="R374" s="6">
        <v>99168.171712830954</v>
      </c>
      <c r="S374" s="6">
        <v>0</v>
      </c>
      <c r="T374" s="6">
        <v>0</v>
      </c>
    </row>
    <row r="375" spans="1:20" ht="15" customHeight="1" x14ac:dyDescent="0.2">
      <c r="A375" s="43">
        <v>9705</v>
      </c>
      <c r="B375" s="3" t="s">
        <v>505</v>
      </c>
      <c r="C375" s="5">
        <v>2</v>
      </c>
      <c r="D375" s="13" t="s">
        <v>234</v>
      </c>
      <c r="E375" s="14">
        <v>44901</v>
      </c>
      <c r="F375" s="41">
        <f t="shared" si="8"/>
        <v>0</v>
      </c>
      <c r="G375" s="6">
        <v>0</v>
      </c>
      <c r="H375" s="6">
        <v>403909.35172504163</v>
      </c>
      <c r="I375" s="41">
        <v>1</v>
      </c>
      <c r="J375" s="41">
        <v>0</v>
      </c>
      <c r="K375" s="41">
        <v>0</v>
      </c>
      <c r="L375" s="5">
        <v>2</v>
      </c>
      <c r="M375" s="5">
        <v>0</v>
      </c>
      <c r="N375" s="5">
        <v>0</v>
      </c>
      <c r="O375" s="7">
        <v>0</v>
      </c>
      <c r="P375" s="7">
        <v>0</v>
      </c>
      <c r="Q375" s="7">
        <v>0</v>
      </c>
      <c r="R375" s="6">
        <v>403909.35172504163</v>
      </c>
      <c r="S375" s="6">
        <v>0</v>
      </c>
      <c r="T375" s="6">
        <v>0</v>
      </c>
    </row>
    <row r="376" spans="1:20" ht="15" customHeight="1" x14ac:dyDescent="0.2">
      <c r="A376" s="43">
        <v>9713</v>
      </c>
      <c r="B376" s="3" t="s">
        <v>506</v>
      </c>
      <c r="C376" s="5">
        <v>2117</v>
      </c>
      <c r="D376" s="13" t="s">
        <v>335</v>
      </c>
      <c r="E376" s="14">
        <v>44900</v>
      </c>
      <c r="F376" s="41">
        <f t="shared" si="8"/>
        <v>1.8194743185041867E-2</v>
      </c>
      <c r="G376" s="6">
        <v>10701.7</v>
      </c>
      <c r="H376" s="6">
        <v>588175.38072194427</v>
      </c>
      <c r="I376" s="41">
        <v>1</v>
      </c>
      <c r="J376" s="41">
        <v>0</v>
      </c>
      <c r="K376" s="41">
        <v>0</v>
      </c>
      <c r="L376" s="5">
        <v>2117</v>
      </c>
      <c r="M376" s="5">
        <v>0</v>
      </c>
      <c r="N376" s="5">
        <v>0</v>
      </c>
      <c r="O376" s="7">
        <v>10701.7</v>
      </c>
      <c r="P376" s="7">
        <v>0</v>
      </c>
      <c r="Q376" s="7">
        <v>0</v>
      </c>
      <c r="R376" s="6">
        <v>588175.38072194427</v>
      </c>
      <c r="S376" s="6">
        <v>0</v>
      </c>
      <c r="T376" s="6">
        <v>0</v>
      </c>
    </row>
    <row r="377" spans="1:20" ht="15" customHeight="1" x14ac:dyDescent="0.2">
      <c r="A377" s="43">
        <v>9718</v>
      </c>
      <c r="B377" s="3" t="s">
        <v>507</v>
      </c>
      <c r="C377" s="5">
        <v>1320</v>
      </c>
      <c r="D377" s="13" t="s">
        <v>83</v>
      </c>
      <c r="E377" s="14">
        <v>44866</v>
      </c>
      <c r="F377" s="41">
        <f t="shared" si="8"/>
        <v>0.11346887834859636</v>
      </c>
      <c r="G377" s="6">
        <v>37455.950000000004</v>
      </c>
      <c r="H377" s="6">
        <v>330098.88301644032</v>
      </c>
      <c r="I377" s="41">
        <v>1</v>
      </c>
      <c r="J377" s="41">
        <v>0</v>
      </c>
      <c r="K377" s="41">
        <v>0</v>
      </c>
      <c r="L377" s="5">
        <v>1320</v>
      </c>
      <c r="M377" s="5">
        <v>0</v>
      </c>
      <c r="N377" s="5">
        <v>0</v>
      </c>
      <c r="O377" s="7">
        <v>37455.950000000004</v>
      </c>
      <c r="P377" s="7">
        <v>0</v>
      </c>
      <c r="Q377" s="7">
        <v>0</v>
      </c>
      <c r="R377" s="6">
        <v>330098.88301644032</v>
      </c>
      <c r="S377" s="6">
        <v>0</v>
      </c>
      <c r="T377" s="6">
        <v>0</v>
      </c>
    </row>
    <row r="378" spans="1:20" ht="15" customHeight="1" x14ac:dyDescent="0.2">
      <c r="A378" s="43">
        <v>9733</v>
      </c>
      <c r="B378" s="3" t="s">
        <v>508</v>
      </c>
      <c r="C378" s="5">
        <v>1210</v>
      </c>
      <c r="D378" s="13" t="s">
        <v>509</v>
      </c>
      <c r="E378" s="14">
        <v>44887</v>
      </c>
      <c r="F378" s="41">
        <f t="shared" si="8"/>
        <v>5.783914177748542E-2</v>
      </c>
      <c r="G378" s="6">
        <v>21403.4</v>
      </c>
      <c r="H378" s="6">
        <v>370050.44235167978</v>
      </c>
      <c r="I378" s="41">
        <v>1</v>
      </c>
      <c r="J378" s="41">
        <v>0</v>
      </c>
      <c r="K378" s="41">
        <v>0</v>
      </c>
      <c r="L378" s="5">
        <v>1210</v>
      </c>
      <c r="M378" s="5">
        <v>0</v>
      </c>
      <c r="N378" s="5">
        <v>0</v>
      </c>
      <c r="O378" s="7">
        <v>21403.4</v>
      </c>
      <c r="P378" s="7">
        <v>0</v>
      </c>
      <c r="Q378" s="7">
        <v>0</v>
      </c>
      <c r="R378" s="6">
        <v>370050.44235167978</v>
      </c>
      <c r="S378" s="6">
        <v>0</v>
      </c>
      <c r="T378" s="6">
        <v>0</v>
      </c>
    </row>
    <row r="379" spans="1:20" ht="15" customHeight="1" x14ac:dyDescent="0.2">
      <c r="A379" s="43">
        <v>9706</v>
      </c>
      <c r="B379" s="3" t="s">
        <v>510</v>
      </c>
      <c r="C379" s="5">
        <v>493</v>
      </c>
      <c r="D379" s="13" t="s">
        <v>83</v>
      </c>
      <c r="E379" s="14">
        <v>44900</v>
      </c>
      <c r="F379" s="41">
        <f t="shared" si="8"/>
        <v>0.13373262987375736</v>
      </c>
      <c r="G379" s="6">
        <v>12842.04</v>
      </c>
      <c r="H379" s="6">
        <v>96027.723466761963</v>
      </c>
      <c r="I379" s="41">
        <v>1</v>
      </c>
      <c r="J379" s="41">
        <v>0</v>
      </c>
      <c r="K379" s="41">
        <v>0</v>
      </c>
      <c r="L379" s="5">
        <v>493</v>
      </c>
      <c r="M379" s="5">
        <v>0</v>
      </c>
      <c r="N379" s="5">
        <v>0</v>
      </c>
      <c r="O379" s="7">
        <v>12842.04</v>
      </c>
      <c r="P379" s="7">
        <v>0</v>
      </c>
      <c r="Q379" s="7">
        <v>0</v>
      </c>
      <c r="R379" s="6">
        <v>96027.723466761963</v>
      </c>
      <c r="S379" s="6">
        <v>0</v>
      </c>
      <c r="T379" s="6">
        <v>0</v>
      </c>
    </row>
    <row r="380" spans="1:20" ht="15" customHeight="1" x14ac:dyDescent="0.2">
      <c r="A380" s="43">
        <v>9736</v>
      </c>
      <c r="B380" s="3" t="s">
        <v>511</v>
      </c>
      <c r="C380" s="5">
        <v>160</v>
      </c>
      <c r="D380" s="13" t="s">
        <v>125</v>
      </c>
      <c r="E380" s="14">
        <v>44901</v>
      </c>
      <c r="F380" s="41">
        <f t="shared" si="8"/>
        <v>0</v>
      </c>
      <c r="G380" s="6">
        <v>0</v>
      </c>
      <c r="H380" s="6">
        <v>56167.479554443649</v>
      </c>
      <c r="I380" s="41">
        <v>1</v>
      </c>
      <c r="J380" s="41">
        <v>0</v>
      </c>
      <c r="K380" s="41">
        <v>0</v>
      </c>
      <c r="L380" s="5">
        <v>160</v>
      </c>
      <c r="M380" s="5">
        <v>0</v>
      </c>
      <c r="N380" s="5">
        <v>0</v>
      </c>
      <c r="O380" s="7">
        <v>0</v>
      </c>
      <c r="P380" s="7">
        <v>0</v>
      </c>
      <c r="Q380" s="7">
        <v>0</v>
      </c>
      <c r="R380" s="6">
        <v>56167.479554443649</v>
      </c>
      <c r="S380" s="6">
        <v>0</v>
      </c>
      <c r="T380" s="6">
        <v>0</v>
      </c>
    </row>
    <row r="381" spans="1:20" ht="15" customHeight="1" x14ac:dyDescent="0.2">
      <c r="A381" s="43">
        <v>9735</v>
      </c>
      <c r="B381" s="3" t="s">
        <v>512</v>
      </c>
      <c r="C381" s="5">
        <v>6050</v>
      </c>
      <c r="D381" s="13" t="s">
        <v>133</v>
      </c>
      <c r="E381" s="14">
        <v>44671</v>
      </c>
      <c r="F381" s="41">
        <f t="shared" si="8"/>
        <v>1.188286227134454E-2</v>
      </c>
      <c r="G381" s="6">
        <v>19434.29</v>
      </c>
      <c r="H381" s="6">
        <v>1635488.9551203239</v>
      </c>
      <c r="I381" s="41">
        <v>1</v>
      </c>
      <c r="J381" s="41">
        <v>0</v>
      </c>
      <c r="K381" s="41">
        <v>0</v>
      </c>
      <c r="L381" s="5">
        <v>6050</v>
      </c>
      <c r="M381" s="5">
        <v>0</v>
      </c>
      <c r="N381" s="5">
        <v>0</v>
      </c>
      <c r="O381" s="7">
        <v>19434.29</v>
      </c>
      <c r="P381" s="7">
        <v>0</v>
      </c>
      <c r="Q381" s="7">
        <v>0</v>
      </c>
      <c r="R381" s="6">
        <v>1635488.9551203239</v>
      </c>
      <c r="S381" s="6">
        <v>0</v>
      </c>
      <c r="T381" s="6">
        <v>0</v>
      </c>
    </row>
    <row r="382" spans="1:20" ht="15" customHeight="1" x14ac:dyDescent="0.2">
      <c r="A382" s="43">
        <v>5596</v>
      </c>
      <c r="B382" s="3" t="s">
        <v>513</v>
      </c>
      <c r="C382" s="5">
        <v>115828</v>
      </c>
      <c r="D382" s="13" t="s">
        <v>514</v>
      </c>
      <c r="E382" s="14" t="s">
        <v>27</v>
      </c>
      <c r="F382" s="41">
        <f t="shared" si="8"/>
        <v>0</v>
      </c>
      <c r="G382" s="6">
        <v>0</v>
      </c>
      <c r="H382" s="6">
        <v>68799161.906260937</v>
      </c>
      <c r="I382" s="41">
        <v>0</v>
      </c>
      <c r="J382" s="41">
        <v>1</v>
      </c>
      <c r="K382" s="41">
        <v>0</v>
      </c>
      <c r="L382" s="5">
        <v>0</v>
      </c>
      <c r="M382" s="5">
        <v>115828</v>
      </c>
      <c r="N382" s="5">
        <v>0</v>
      </c>
      <c r="O382" s="7">
        <v>0</v>
      </c>
      <c r="P382" s="7">
        <v>0</v>
      </c>
      <c r="Q382" s="7">
        <v>0</v>
      </c>
      <c r="R382" s="6">
        <v>0</v>
      </c>
      <c r="S382" s="6">
        <v>68799161.906260937</v>
      </c>
      <c r="T382" s="6">
        <v>0</v>
      </c>
    </row>
    <row r="383" spans="1:20" ht="15" customHeight="1" x14ac:dyDescent="0.2">
      <c r="A383" s="43">
        <v>83</v>
      </c>
      <c r="B383" s="3" t="s">
        <v>515</v>
      </c>
      <c r="C383" s="5">
        <v>67250</v>
      </c>
      <c r="D383" s="13" t="s">
        <v>232</v>
      </c>
      <c r="E383" s="14">
        <v>46010</v>
      </c>
      <c r="F383" s="41">
        <f t="shared" si="8"/>
        <v>3.7781709485067448E-2</v>
      </c>
      <c r="G383" s="6">
        <v>919276.02999999991</v>
      </c>
      <c r="H383" s="6">
        <v>24331245</v>
      </c>
      <c r="I383" s="41">
        <v>1</v>
      </c>
      <c r="J383" s="41">
        <v>0</v>
      </c>
      <c r="K383" s="41">
        <v>0</v>
      </c>
      <c r="L383" s="5">
        <v>67250</v>
      </c>
      <c r="M383" s="5">
        <v>0</v>
      </c>
      <c r="N383" s="5">
        <v>0</v>
      </c>
      <c r="O383" s="7">
        <v>919276.02999999991</v>
      </c>
      <c r="P383" s="7">
        <v>0</v>
      </c>
      <c r="Q383" s="7">
        <v>0</v>
      </c>
      <c r="R383" s="6">
        <v>24331245</v>
      </c>
      <c r="S383" s="6">
        <v>0</v>
      </c>
      <c r="T383" s="6">
        <v>0</v>
      </c>
    </row>
    <row r="384" spans="1:20" ht="15" customHeight="1" x14ac:dyDescent="0.2">
      <c r="A384" s="43">
        <v>93</v>
      </c>
      <c r="B384" s="3" t="s">
        <v>516</v>
      </c>
      <c r="C384" s="5">
        <v>226</v>
      </c>
      <c r="D384" s="13" t="s">
        <v>125</v>
      </c>
      <c r="E384" s="14">
        <v>45385</v>
      </c>
      <c r="F384" s="41">
        <f t="shared" si="8"/>
        <v>9.6737556383755079E-4</v>
      </c>
      <c r="G384" s="6">
        <v>535.09</v>
      </c>
      <c r="H384" s="6">
        <v>553135.74169406714</v>
      </c>
      <c r="I384" s="41">
        <v>1</v>
      </c>
      <c r="J384" s="41">
        <v>0</v>
      </c>
      <c r="K384" s="41">
        <v>0</v>
      </c>
      <c r="L384" s="5">
        <v>226</v>
      </c>
      <c r="M384" s="5">
        <v>0</v>
      </c>
      <c r="N384" s="5">
        <v>0</v>
      </c>
      <c r="O384" s="7">
        <v>535.09</v>
      </c>
      <c r="P384" s="7">
        <v>0</v>
      </c>
      <c r="Q384" s="7">
        <v>0</v>
      </c>
      <c r="R384" s="6">
        <v>553135.74169406714</v>
      </c>
      <c r="S384" s="6">
        <v>0</v>
      </c>
      <c r="T384" s="6">
        <v>0</v>
      </c>
    </row>
    <row r="385" spans="1:20" ht="15" customHeight="1" x14ac:dyDescent="0.2">
      <c r="A385" s="43">
        <v>2084</v>
      </c>
      <c r="B385" s="3" t="s">
        <v>517</v>
      </c>
      <c r="C385" s="5">
        <v>288</v>
      </c>
      <c r="D385" s="13" t="s">
        <v>47</v>
      </c>
      <c r="E385" s="14">
        <v>44694</v>
      </c>
      <c r="F385" s="41">
        <f t="shared" si="8"/>
        <v>0</v>
      </c>
      <c r="G385" s="6">
        <v>0</v>
      </c>
      <c r="H385" s="6">
        <v>60017.592618537048</v>
      </c>
      <c r="I385" s="41">
        <v>1</v>
      </c>
      <c r="J385" s="41">
        <v>0</v>
      </c>
      <c r="K385" s="41">
        <v>0</v>
      </c>
      <c r="L385" s="5">
        <v>288</v>
      </c>
      <c r="M385" s="5">
        <v>0</v>
      </c>
      <c r="N385" s="5">
        <v>0</v>
      </c>
      <c r="O385" s="7">
        <v>0</v>
      </c>
      <c r="P385" s="7">
        <v>0</v>
      </c>
      <c r="Q385" s="7">
        <v>0</v>
      </c>
      <c r="R385" s="6">
        <v>60017.592618537048</v>
      </c>
      <c r="S385" s="6">
        <v>0</v>
      </c>
      <c r="T385" s="6">
        <v>0</v>
      </c>
    </row>
    <row r="386" spans="1:20" ht="15" customHeight="1" x14ac:dyDescent="0.2">
      <c r="A386" s="43">
        <v>2085</v>
      </c>
      <c r="B386" s="3" t="s">
        <v>518</v>
      </c>
      <c r="C386" s="5">
        <v>7116</v>
      </c>
      <c r="D386" s="13" t="s">
        <v>519</v>
      </c>
      <c r="E386" s="14">
        <v>46182</v>
      </c>
      <c r="F386" s="41">
        <f t="shared" si="8"/>
        <v>6.7302071551279818E-2</v>
      </c>
      <c r="G386" s="6">
        <v>220455.02</v>
      </c>
      <c r="H386" s="6">
        <v>3275605.266206814</v>
      </c>
      <c r="I386" s="41">
        <v>1</v>
      </c>
      <c r="J386" s="41">
        <v>0</v>
      </c>
      <c r="K386" s="41">
        <v>0</v>
      </c>
      <c r="L386" s="5">
        <v>7116</v>
      </c>
      <c r="M386" s="5">
        <v>0</v>
      </c>
      <c r="N386" s="5">
        <v>0</v>
      </c>
      <c r="O386" s="7">
        <v>220455.02</v>
      </c>
      <c r="P386" s="7">
        <v>0</v>
      </c>
      <c r="Q386" s="7">
        <v>0</v>
      </c>
      <c r="R386" s="6">
        <v>3275605.266206814</v>
      </c>
      <c r="S386" s="6">
        <v>0</v>
      </c>
      <c r="T386" s="6">
        <v>0</v>
      </c>
    </row>
    <row r="387" spans="1:20" ht="15" customHeight="1" x14ac:dyDescent="0.2">
      <c r="A387" s="43">
        <v>2086</v>
      </c>
      <c r="B387" s="3" t="s">
        <v>520</v>
      </c>
      <c r="C387" s="5">
        <v>3784</v>
      </c>
      <c r="D387" s="13" t="s">
        <v>521</v>
      </c>
      <c r="E387" s="14">
        <v>45468</v>
      </c>
      <c r="F387" s="41">
        <f t="shared" si="8"/>
        <v>3.5133592581562227E-3</v>
      </c>
      <c r="G387" s="6">
        <v>5350.85</v>
      </c>
      <c r="H387" s="6">
        <v>1523001.0957684058</v>
      </c>
      <c r="I387" s="41">
        <v>1</v>
      </c>
      <c r="J387" s="41">
        <v>0</v>
      </c>
      <c r="K387" s="41">
        <v>0</v>
      </c>
      <c r="L387" s="5">
        <v>3784</v>
      </c>
      <c r="M387" s="5">
        <v>0</v>
      </c>
      <c r="N387" s="5">
        <v>0</v>
      </c>
      <c r="O387" s="7">
        <v>5350.85</v>
      </c>
      <c r="P387" s="7">
        <v>0</v>
      </c>
      <c r="Q387" s="7">
        <v>0</v>
      </c>
      <c r="R387" s="6">
        <v>1523001.0957684058</v>
      </c>
      <c r="S387" s="6">
        <v>0</v>
      </c>
      <c r="T387" s="6">
        <v>0</v>
      </c>
    </row>
    <row r="388" spans="1:20" ht="15" customHeight="1" x14ac:dyDescent="0.2">
      <c r="A388" s="43">
        <v>2200</v>
      </c>
      <c r="B388" s="3" t="s">
        <v>522</v>
      </c>
      <c r="C388" s="5">
        <v>5564</v>
      </c>
      <c r="D388" s="13" t="s">
        <v>523</v>
      </c>
      <c r="E388" s="14">
        <v>46213</v>
      </c>
      <c r="F388" s="41">
        <f t="shared" si="8"/>
        <v>9.1099288967045264E-3</v>
      </c>
      <c r="G388" s="6">
        <v>20260.5</v>
      </c>
      <c r="H388" s="6">
        <v>2224001.9905456277</v>
      </c>
      <c r="I388" s="41">
        <v>1</v>
      </c>
      <c r="J388" s="41">
        <v>0</v>
      </c>
      <c r="K388" s="41">
        <v>0</v>
      </c>
      <c r="L388" s="5">
        <v>5564</v>
      </c>
      <c r="M388" s="5">
        <v>0</v>
      </c>
      <c r="N388" s="5">
        <v>0</v>
      </c>
      <c r="O388" s="7">
        <v>20260.5</v>
      </c>
      <c r="P388" s="7">
        <v>0</v>
      </c>
      <c r="Q388" s="7">
        <v>0</v>
      </c>
      <c r="R388" s="6">
        <v>2224001.9905456277</v>
      </c>
      <c r="S388" s="6">
        <v>0</v>
      </c>
      <c r="T388" s="6">
        <v>0</v>
      </c>
    </row>
    <row r="389" spans="1:20" ht="15" customHeight="1" x14ac:dyDescent="0.2">
      <c r="A389" s="43">
        <v>2201</v>
      </c>
      <c r="B389" s="3" t="s">
        <v>524</v>
      </c>
      <c r="C389" s="5">
        <v>967</v>
      </c>
      <c r="D389" s="13" t="s">
        <v>66</v>
      </c>
      <c r="E389" s="14">
        <v>46218</v>
      </c>
      <c r="F389" s="41">
        <f t="shared" si="8"/>
        <v>0</v>
      </c>
      <c r="G389" s="6">
        <v>0</v>
      </c>
      <c r="H389" s="6">
        <v>110283.54751489157</v>
      </c>
      <c r="I389" s="41">
        <v>1</v>
      </c>
      <c r="J389" s="41">
        <v>0</v>
      </c>
      <c r="K389" s="41">
        <v>0</v>
      </c>
      <c r="L389" s="5">
        <v>967</v>
      </c>
      <c r="M389" s="5">
        <v>0</v>
      </c>
      <c r="N389" s="5">
        <v>0</v>
      </c>
      <c r="O389" s="7">
        <v>0</v>
      </c>
      <c r="P389" s="7">
        <v>0</v>
      </c>
      <c r="Q389" s="7">
        <v>0</v>
      </c>
      <c r="R389" s="6">
        <v>110283.54751489157</v>
      </c>
      <c r="S389" s="6">
        <v>0</v>
      </c>
      <c r="T389" s="6">
        <v>0</v>
      </c>
    </row>
    <row r="390" spans="1:20" ht="15" customHeight="1" x14ac:dyDescent="0.2">
      <c r="A390" s="43">
        <v>3622</v>
      </c>
      <c r="B390" s="3" t="s">
        <v>525</v>
      </c>
      <c r="C390" s="5">
        <v>13481</v>
      </c>
      <c r="D390" s="13" t="s">
        <v>451</v>
      </c>
      <c r="E390" s="14">
        <v>45427</v>
      </c>
      <c r="F390" s="41">
        <f t="shared" si="8"/>
        <v>0</v>
      </c>
      <c r="G390" s="6">
        <v>0</v>
      </c>
      <c r="H390" s="6">
        <v>9800000</v>
      </c>
      <c r="I390" s="41">
        <v>1</v>
      </c>
      <c r="J390" s="41">
        <v>0</v>
      </c>
      <c r="K390" s="41">
        <v>0</v>
      </c>
      <c r="L390" s="5">
        <v>13481</v>
      </c>
      <c r="M390" s="5">
        <v>0</v>
      </c>
      <c r="N390" s="5">
        <v>0</v>
      </c>
      <c r="O390" s="7">
        <v>0</v>
      </c>
      <c r="P390" s="7">
        <v>0</v>
      </c>
      <c r="Q390" s="7">
        <v>0</v>
      </c>
      <c r="R390" s="6">
        <v>9800000</v>
      </c>
      <c r="S390" s="6">
        <v>0</v>
      </c>
      <c r="T390" s="6">
        <v>0</v>
      </c>
    </row>
    <row r="391" spans="1:20" ht="15" customHeight="1" x14ac:dyDescent="0.2">
      <c r="A391" s="43">
        <v>2429</v>
      </c>
      <c r="B391" s="3" t="s">
        <v>526</v>
      </c>
      <c r="C391" s="5">
        <v>352</v>
      </c>
      <c r="D391" s="13" t="s">
        <v>527</v>
      </c>
      <c r="E391" s="14">
        <v>46160</v>
      </c>
      <c r="F391" s="41">
        <f t="shared" si="8"/>
        <v>8.6018261077372385E-2</v>
      </c>
      <c r="G391" s="6">
        <v>8561.36</v>
      </c>
      <c r="H391" s="6">
        <v>99529.563755063136</v>
      </c>
      <c r="I391" s="41">
        <v>1</v>
      </c>
      <c r="J391" s="41">
        <v>0</v>
      </c>
      <c r="K391" s="41">
        <v>0</v>
      </c>
      <c r="L391" s="5">
        <v>352</v>
      </c>
      <c r="M391" s="5">
        <v>0</v>
      </c>
      <c r="N391" s="5">
        <v>0</v>
      </c>
      <c r="O391" s="7">
        <v>8561.36</v>
      </c>
      <c r="P391" s="7">
        <v>0</v>
      </c>
      <c r="Q391" s="7">
        <v>0</v>
      </c>
      <c r="R391" s="6">
        <v>99529.563755063136</v>
      </c>
      <c r="S391" s="6">
        <v>0</v>
      </c>
      <c r="T391" s="6">
        <v>0</v>
      </c>
    </row>
    <row r="392" spans="1:20" ht="15" customHeight="1" x14ac:dyDescent="0.2">
      <c r="A392" s="43">
        <v>2428</v>
      </c>
      <c r="B392" s="3" t="s">
        <v>528</v>
      </c>
      <c r="C392" s="5">
        <v>5644</v>
      </c>
      <c r="D392" s="13" t="s">
        <v>418</v>
      </c>
      <c r="E392" s="14">
        <v>46161</v>
      </c>
      <c r="F392" s="41">
        <f t="shared" si="8"/>
        <v>0</v>
      </c>
      <c r="G392" s="6">
        <v>0</v>
      </c>
      <c r="H392" s="6">
        <v>1744835.9886466523</v>
      </c>
      <c r="I392" s="41">
        <v>1</v>
      </c>
      <c r="J392" s="41">
        <v>0</v>
      </c>
      <c r="K392" s="41">
        <v>0</v>
      </c>
      <c r="L392" s="5">
        <v>5644</v>
      </c>
      <c r="M392" s="5">
        <v>0</v>
      </c>
      <c r="N392" s="5">
        <v>0</v>
      </c>
      <c r="O392" s="7">
        <v>0</v>
      </c>
      <c r="P392" s="7">
        <v>0</v>
      </c>
      <c r="Q392" s="7">
        <v>0</v>
      </c>
      <c r="R392" s="6">
        <v>1744835.9886466523</v>
      </c>
      <c r="S392" s="6">
        <v>0</v>
      </c>
      <c r="T392" s="6">
        <v>0</v>
      </c>
    </row>
    <row r="393" spans="1:20" ht="15" customHeight="1" x14ac:dyDescent="0.2">
      <c r="A393" s="43">
        <v>1697</v>
      </c>
      <c r="B393" s="3" t="s">
        <v>529</v>
      </c>
      <c r="C393" s="5">
        <v>7641</v>
      </c>
      <c r="D393" s="13" t="s">
        <v>159</v>
      </c>
      <c r="E393" s="14" t="s">
        <v>27</v>
      </c>
      <c r="F393" s="41" t="str">
        <f t="shared" si="8"/>
        <v/>
      </c>
      <c r="G393" s="39" t="s">
        <v>27</v>
      </c>
      <c r="H393" s="6">
        <v>3586614.9786037644</v>
      </c>
      <c r="I393" s="41">
        <v>0</v>
      </c>
      <c r="J393" s="41">
        <v>0</v>
      </c>
      <c r="K393" s="41">
        <v>1</v>
      </c>
      <c r="L393" s="5">
        <v>0</v>
      </c>
      <c r="M393" s="5">
        <v>0</v>
      </c>
      <c r="N393" s="5">
        <v>7641</v>
      </c>
      <c r="O393" s="7" t="s">
        <v>30</v>
      </c>
      <c r="P393" s="7" t="s">
        <v>30</v>
      </c>
      <c r="Q393" s="7" t="s">
        <v>30</v>
      </c>
      <c r="R393" s="6">
        <v>0</v>
      </c>
      <c r="S393" s="6">
        <v>0</v>
      </c>
      <c r="T393" s="6">
        <v>3586614.9786037644</v>
      </c>
    </row>
    <row r="394" spans="1:20" ht="15" customHeight="1" x14ac:dyDescent="0.2">
      <c r="A394" s="43">
        <v>626</v>
      </c>
      <c r="B394" s="3" t="s">
        <v>530</v>
      </c>
      <c r="C394" s="5">
        <v>511</v>
      </c>
      <c r="D394" s="13" t="s">
        <v>62</v>
      </c>
      <c r="E394" s="14">
        <v>44769</v>
      </c>
      <c r="F394" s="41">
        <f t="shared" si="8"/>
        <v>4.9063897633533124E-2</v>
      </c>
      <c r="G394" s="6">
        <v>6680.53</v>
      </c>
      <c r="H394" s="6">
        <v>136159.79003335716</v>
      </c>
      <c r="I394" s="41">
        <v>1</v>
      </c>
      <c r="J394" s="41">
        <v>0</v>
      </c>
      <c r="K394" s="41">
        <v>0</v>
      </c>
      <c r="L394" s="5">
        <v>511</v>
      </c>
      <c r="M394" s="5">
        <v>0</v>
      </c>
      <c r="N394" s="5">
        <v>0</v>
      </c>
      <c r="O394" s="7">
        <v>6680.53</v>
      </c>
      <c r="P394" s="7">
        <v>0</v>
      </c>
      <c r="Q394" s="7">
        <v>0</v>
      </c>
      <c r="R394" s="6">
        <v>136159.79003335716</v>
      </c>
      <c r="S394" s="6">
        <v>0</v>
      </c>
      <c r="T394" s="6">
        <v>0</v>
      </c>
    </row>
    <row r="395" spans="1:20" ht="15" customHeight="1" x14ac:dyDescent="0.2">
      <c r="A395" s="43">
        <v>1172</v>
      </c>
      <c r="B395" s="3" t="s">
        <v>531</v>
      </c>
      <c r="C395" s="5">
        <v>238708</v>
      </c>
      <c r="D395" s="13" t="s">
        <v>234</v>
      </c>
      <c r="E395" s="14">
        <v>45316</v>
      </c>
      <c r="F395" s="41">
        <f t="shared" si="8"/>
        <v>0.46263736988906351</v>
      </c>
      <c r="G395" s="6">
        <v>40131375</v>
      </c>
      <c r="H395" s="6">
        <v>86744775.956216335</v>
      </c>
      <c r="I395" s="41">
        <v>0.52452088277226405</v>
      </c>
      <c r="J395" s="41">
        <v>0</v>
      </c>
      <c r="K395" s="41">
        <v>0.475479117227735</v>
      </c>
      <c r="L395" s="5">
        <v>125207.3308848016</v>
      </c>
      <c r="M395" s="5">
        <v>0</v>
      </c>
      <c r="N395" s="5">
        <v>113500.66911519816</v>
      </c>
      <c r="O395" s="7">
        <v>21049744.241864767</v>
      </c>
      <c r="P395" s="7">
        <v>0</v>
      </c>
      <c r="Q395" s="7">
        <v>19081630.758135192</v>
      </c>
      <c r="R395" s="6">
        <v>45499446.460436858</v>
      </c>
      <c r="S395" s="6">
        <v>0</v>
      </c>
      <c r="T395" s="6">
        <v>41245329.495779395</v>
      </c>
    </row>
    <row r="396" spans="1:20" ht="15" customHeight="1" x14ac:dyDescent="0.2">
      <c r="A396" s="43">
        <v>1170</v>
      </c>
      <c r="B396" s="3" t="s">
        <v>532</v>
      </c>
      <c r="C396" s="5">
        <v>67</v>
      </c>
      <c r="D396" s="13" t="s">
        <v>49</v>
      </c>
      <c r="E396" s="14">
        <v>39083</v>
      </c>
      <c r="F396" s="41">
        <f t="shared" si="8"/>
        <v>0</v>
      </c>
      <c r="G396" s="6">
        <v>0</v>
      </c>
      <c r="H396" s="6">
        <v>46664.304727186085</v>
      </c>
      <c r="I396" s="41">
        <v>0</v>
      </c>
      <c r="J396" s="41">
        <v>0</v>
      </c>
      <c r="K396" s="41">
        <v>1</v>
      </c>
      <c r="L396" s="5">
        <v>0</v>
      </c>
      <c r="M396" s="5">
        <v>0</v>
      </c>
      <c r="N396" s="5">
        <v>67</v>
      </c>
      <c r="O396" s="7">
        <v>0</v>
      </c>
      <c r="P396" s="7">
        <v>0</v>
      </c>
      <c r="Q396" s="7">
        <v>0</v>
      </c>
      <c r="R396" s="6">
        <v>0</v>
      </c>
      <c r="S396" s="6">
        <v>0</v>
      </c>
      <c r="T396" s="6">
        <v>46664.304727186085</v>
      </c>
    </row>
    <row r="397" spans="1:20" ht="15" customHeight="1" x14ac:dyDescent="0.2">
      <c r="A397" s="43">
        <v>7533</v>
      </c>
      <c r="B397" s="3" t="s">
        <v>533</v>
      </c>
      <c r="C397" s="5">
        <v>8996</v>
      </c>
      <c r="D397" s="13" t="s">
        <v>167</v>
      </c>
      <c r="E397" s="14">
        <v>45392</v>
      </c>
      <c r="F397" s="41">
        <f t="shared" si="8"/>
        <v>9.1962583361879702E-4</v>
      </c>
      <c r="G397" s="6">
        <v>9631.5399999999991</v>
      </c>
      <c r="H397" s="6">
        <v>10473324.7456731</v>
      </c>
      <c r="I397" s="41">
        <v>1</v>
      </c>
      <c r="J397" s="41">
        <v>0</v>
      </c>
      <c r="K397" s="41">
        <v>0</v>
      </c>
      <c r="L397" s="5">
        <v>8996</v>
      </c>
      <c r="M397" s="5">
        <v>0</v>
      </c>
      <c r="N397" s="5">
        <v>0</v>
      </c>
      <c r="O397" s="7">
        <v>9631.5399999999991</v>
      </c>
      <c r="P397" s="7">
        <v>0</v>
      </c>
      <c r="Q397" s="7">
        <v>0</v>
      </c>
      <c r="R397" s="6">
        <v>10473324.7456731</v>
      </c>
      <c r="S397" s="6">
        <v>0</v>
      </c>
      <c r="T397" s="6">
        <v>0</v>
      </c>
    </row>
    <row r="398" spans="1:20" ht="15" customHeight="1" x14ac:dyDescent="0.2">
      <c r="A398" s="43">
        <v>7540</v>
      </c>
      <c r="B398" s="3" t="s">
        <v>534</v>
      </c>
      <c r="C398" s="5">
        <v>1553</v>
      </c>
      <c r="D398" s="13" t="s">
        <v>125</v>
      </c>
      <c r="E398" s="14">
        <v>46072</v>
      </c>
      <c r="F398" s="41">
        <f t="shared" si="8"/>
        <v>3.969502827381205E-3</v>
      </c>
      <c r="G398" s="6">
        <v>24078.829999999998</v>
      </c>
      <c r="H398" s="6">
        <v>6065956.1277817488</v>
      </c>
      <c r="I398" s="41">
        <v>1</v>
      </c>
      <c r="J398" s="41">
        <v>0</v>
      </c>
      <c r="K398" s="41">
        <v>0</v>
      </c>
      <c r="L398" s="5">
        <v>1553</v>
      </c>
      <c r="M398" s="5">
        <v>0</v>
      </c>
      <c r="N398" s="5">
        <v>0</v>
      </c>
      <c r="O398" s="7">
        <v>24078.829999999998</v>
      </c>
      <c r="P398" s="7">
        <v>0</v>
      </c>
      <c r="Q398" s="7">
        <v>0</v>
      </c>
      <c r="R398" s="6">
        <v>6065956.1277817488</v>
      </c>
      <c r="S398" s="6">
        <v>0</v>
      </c>
      <c r="T398" s="6">
        <v>0</v>
      </c>
    </row>
    <row r="399" spans="1:20" ht="15" customHeight="1" x14ac:dyDescent="0.2">
      <c r="A399" s="43">
        <v>60</v>
      </c>
      <c r="B399" s="3" t="s">
        <v>535</v>
      </c>
      <c r="C399" s="5">
        <v>162681</v>
      </c>
      <c r="D399" s="13" t="s">
        <v>72</v>
      </c>
      <c r="E399" s="14">
        <v>45567</v>
      </c>
      <c r="F399" s="41">
        <f t="shared" ref="F399:F462" si="9">IF(H399=0,"No CRV",IF(G399="No FCA","",G399/H399))</f>
        <v>4.1830532576781184E-3</v>
      </c>
      <c r="G399" s="6">
        <v>315700.15000000002</v>
      </c>
      <c r="H399" s="6">
        <v>75471224.140052021</v>
      </c>
      <c r="I399" s="41">
        <v>1</v>
      </c>
      <c r="J399" s="41">
        <v>0</v>
      </c>
      <c r="K399" s="41">
        <v>0</v>
      </c>
      <c r="L399" s="5">
        <v>162681</v>
      </c>
      <c r="M399" s="5">
        <v>0</v>
      </c>
      <c r="N399" s="5">
        <v>0</v>
      </c>
      <c r="O399" s="7">
        <v>315700.15000000002</v>
      </c>
      <c r="P399" s="7">
        <v>0</v>
      </c>
      <c r="Q399" s="7">
        <v>0</v>
      </c>
      <c r="R399" s="6">
        <v>75471224.140052021</v>
      </c>
      <c r="S399" s="6">
        <v>0</v>
      </c>
      <c r="T399" s="6">
        <v>0</v>
      </c>
    </row>
    <row r="400" spans="1:20" ht="15" customHeight="1" x14ac:dyDescent="0.2">
      <c r="A400" s="43">
        <v>122</v>
      </c>
      <c r="B400" s="3" t="s">
        <v>536</v>
      </c>
      <c r="C400" s="5">
        <v>210955</v>
      </c>
      <c r="D400" s="13" t="s">
        <v>35</v>
      </c>
      <c r="E400" s="14">
        <v>45352</v>
      </c>
      <c r="F400" s="41">
        <f t="shared" si="9"/>
        <v>0.20076173490861138</v>
      </c>
      <c r="G400" s="6">
        <v>12309630.429999994</v>
      </c>
      <c r="H400" s="6">
        <v>61314624.699788794</v>
      </c>
      <c r="I400" s="41">
        <v>0.12561595853384</v>
      </c>
      <c r="J400" s="41">
        <v>0.87438404146616</v>
      </c>
      <c r="K400" s="41">
        <v>0</v>
      </c>
      <c r="L400" s="5">
        <v>26499.314532506218</v>
      </c>
      <c r="M400" s="5">
        <v>184455.68546749378</v>
      </c>
      <c r="N400" s="5">
        <v>0</v>
      </c>
      <c r="O400" s="7">
        <v>1546286.0256617742</v>
      </c>
      <c r="P400" s="7">
        <v>10763344.40433822</v>
      </c>
      <c r="Q400" s="7">
        <v>0</v>
      </c>
      <c r="R400" s="6">
        <v>7702095.3538066307</v>
      </c>
      <c r="S400" s="6">
        <v>53612529.345982164</v>
      </c>
      <c r="T400" s="6">
        <v>0</v>
      </c>
    </row>
    <row r="401" spans="1:20" ht="15" customHeight="1" x14ac:dyDescent="0.2">
      <c r="A401" s="43">
        <v>7199</v>
      </c>
      <c r="B401" s="3" t="s">
        <v>537</v>
      </c>
      <c r="C401" s="5">
        <v>8112</v>
      </c>
      <c r="D401" s="13" t="s">
        <v>95</v>
      </c>
      <c r="E401" s="14">
        <v>42759</v>
      </c>
      <c r="F401" s="41">
        <f t="shared" si="9"/>
        <v>0</v>
      </c>
      <c r="G401" s="6">
        <v>0</v>
      </c>
      <c r="H401" s="6">
        <v>8280532.757400753</v>
      </c>
      <c r="I401" s="41">
        <v>1</v>
      </c>
      <c r="J401" s="41">
        <v>0</v>
      </c>
      <c r="K401" s="41">
        <v>0</v>
      </c>
      <c r="L401" s="5">
        <v>8112</v>
      </c>
      <c r="M401" s="5">
        <v>0</v>
      </c>
      <c r="N401" s="5">
        <v>0</v>
      </c>
      <c r="O401" s="7">
        <v>0</v>
      </c>
      <c r="P401" s="7">
        <v>0</v>
      </c>
      <c r="Q401" s="7">
        <v>0</v>
      </c>
      <c r="R401" s="6">
        <v>8280532.757400753</v>
      </c>
      <c r="S401" s="6">
        <v>0</v>
      </c>
      <c r="T401" s="6">
        <v>0</v>
      </c>
    </row>
    <row r="402" spans="1:20" ht="15" customHeight="1" x14ac:dyDescent="0.2">
      <c r="A402" s="43">
        <v>2393</v>
      </c>
      <c r="B402" s="3" t="s">
        <v>538</v>
      </c>
      <c r="C402" s="5">
        <v>23334</v>
      </c>
      <c r="D402" s="13" t="s">
        <v>159</v>
      </c>
      <c r="E402" s="14">
        <v>45110</v>
      </c>
      <c r="F402" s="41">
        <f t="shared" si="9"/>
        <v>1.0326492198272273E-2</v>
      </c>
      <c r="G402" s="6">
        <v>53508.5</v>
      </c>
      <c r="H402" s="6">
        <v>5181672.4375148918</v>
      </c>
      <c r="I402" s="41">
        <v>0</v>
      </c>
      <c r="J402" s="41">
        <v>1</v>
      </c>
      <c r="K402" s="41">
        <v>0</v>
      </c>
      <c r="L402" s="5">
        <v>0</v>
      </c>
      <c r="M402" s="5">
        <v>23334</v>
      </c>
      <c r="N402" s="5">
        <v>0</v>
      </c>
      <c r="O402" s="7">
        <v>0</v>
      </c>
      <c r="P402" s="7">
        <v>53508.5</v>
      </c>
      <c r="Q402" s="7">
        <v>0</v>
      </c>
      <c r="R402" s="6">
        <v>0</v>
      </c>
      <c r="S402" s="6">
        <v>5181672.4375148918</v>
      </c>
      <c r="T402" s="6">
        <v>0</v>
      </c>
    </row>
    <row r="403" spans="1:20" ht="15" customHeight="1" x14ac:dyDescent="0.2">
      <c r="A403" s="43">
        <v>7104</v>
      </c>
      <c r="B403" s="3" t="s">
        <v>539</v>
      </c>
      <c r="C403" s="5">
        <v>9565</v>
      </c>
      <c r="D403" s="13" t="s">
        <v>153</v>
      </c>
      <c r="E403" s="14">
        <v>45294</v>
      </c>
      <c r="F403" s="41">
        <f t="shared" si="9"/>
        <v>1.2361643316749227E-3</v>
      </c>
      <c r="G403" s="6">
        <v>40000</v>
      </c>
      <c r="H403" s="6">
        <v>32358157.386568975</v>
      </c>
      <c r="I403" s="41">
        <v>1</v>
      </c>
      <c r="J403" s="41">
        <v>0</v>
      </c>
      <c r="K403" s="41">
        <v>0</v>
      </c>
      <c r="L403" s="5">
        <v>9565</v>
      </c>
      <c r="M403" s="5">
        <v>0</v>
      </c>
      <c r="N403" s="5">
        <v>0</v>
      </c>
      <c r="O403" s="7">
        <v>40000</v>
      </c>
      <c r="P403" s="7">
        <v>0</v>
      </c>
      <c r="Q403" s="7">
        <v>0</v>
      </c>
      <c r="R403" s="6">
        <v>32358157.386568975</v>
      </c>
      <c r="S403" s="6">
        <v>0</v>
      </c>
      <c r="T403" s="6">
        <v>0</v>
      </c>
    </row>
    <row r="404" spans="1:20" ht="15" customHeight="1" x14ac:dyDescent="0.2">
      <c r="A404" s="43">
        <v>5562</v>
      </c>
      <c r="B404" s="3" t="s">
        <v>540</v>
      </c>
      <c r="C404" s="5">
        <v>34565</v>
      </c>
      <c r="D404" s="13" t="s">
        <v>257</v>
      </c>
      <c r="E404" s="14" t="s">
        <v>27</v>
      </c>
      <c r="F404" s="41" t="str">
        <f t="shared" si="9"/>
        <v/>
      </c>
      <c r="G404" s="39" t="s">
        <v>27</v>
      </c>
      <c r="H404" s="6">
        <v>24705358.752749905</v>
      </c>
      <c r="I404" s="41">
        <v>0</v>
      </c>
      <c r="J404" s="41">
        <v>1</v>
      </c>
      <c r="K404" s="41">
        <v>0</v>
      </c>
      <c r="L404" s="5">
        <v>0</v>
      </c>
      <c r="M404" s="5">
        <v>34565</v>
      </c>
      <c r="N404" s="5">
        <v>0</v>
      </c>
      <c r="O404" s="7" t="s">
        <v>30</v>
      </c>
      <c r="P404" s="7" t="s">
        <v>30</v>
      </c>
      <c r="Q404" s="7" t="s">
        <v>30</v>
      </c>
      <c r="R404" s="6">
        <v>0</v>
      </c>
      <c r="S404" s="6">
        <v>24705358.752749905</v>
      </c>
      <c r="T404" s="6">
        <v>0</v>
      </c>
    </row>
    <row r="405" spans="1:20" ht="15" customHeight="1" x14ac:dyDescent="0.2">
      <c r="A405" s="43">
        <v>5561</v>
      </c>
      <c r="B405" s="3" t="s">
        <v>541</v>
      </c>
      <c r="C405" s="5">
        <v>35147</v>
      </c>
      <c r="D405" s="13" t="s">
        <v>155</v>
      </c>
      <c r="E405" s="14" t="s">
        <v>27</v>
      </c>
      <c r="F405" s="41" t="str">
        <f t="shared" si="9"/>
        <v/>
      </c>
      <c r="G405" s="39" t="s">
        <v>27</v>
      </c>
      <c r="H405" s="6">
        <v>9977120.9847486299</v>
      </c>
      <c r="I405" s="41">
        <v>0</v>
      </c>
      <c r="J405" s="41">
        <v>1</v>
      </c>
      <c r="K405" s="41">
        <v>0</v>
      </c>
      <c r="L405" s="5">
        <v>0</v>
      </c>
      <c r="M405" s="5">
        <v>35147</v>
      </c>
      <c r="N405" s="5">
        <v>0</v>
      </c>
      <c r="O405" s="7" t="s">
        <v>30</v>
      </c>
      <c r="P405" s="7" t="s">
        <v>30</v>
      </c>
      <c r="Q405" s="7" t="s">
        <v>30</v>
      </c>
      <c r="R405" s="6">
        <v>0</v>
      </c>
      <c r="S405" s="6">
        <v>9977120.9847486299</v>
      </c>
      <c r="T405" s="6">
        <v>0</v>
      </c>
    </row>
    <row r="406" spans="1:20" ht="15" customHeight="1" x14ac:dyDescent="0.2">
      <c r="A406" s="43">
        <v>1178</v>
      </c>
      <c r="B406" s="3" t="s">
        <v>542</v>
      </c>
      <c r="C406" s="5">
        <v>8926</v>
      </c>
      <c r="D406" s="13" t="s">
        <v>144</v>
      </c>
      <c r="E406" s="14">
        <v>45317</v>
      </c>
      <c r="F406" s="41">
        <f t="shared" si="9"/>
        <v>0.50748109423695875</v>
      </c>
      <c r="G406" s="6">
        <v>1701570.3</v>
      </c>
      <c r="H406" s="6">
        <v>3352972.7891803668</v>
      </c>
      <c r="I406" s="41">
        <v>1</v>
      </c>
      <c r="J406" s="41">
        <v>0</v>
      </c>
      <c r="K406" s="41">
        <v>0</v>
      </c>
      <c r="L406" s="5">
        <v>8926</v>
      </c>
      <c r="M406" s="5">
        <v>0</v>
      </c>
      <c r="N406" s="5">
        <v>0</v>
      </c>
      <c r="O406" s="7">
        <v>1701570.3</v>
      </c>
      <c r="P406" s="7">
        <v>0</v>
      </c>
      <c r="Q406" s="7">
        <v>0</v>
      </c>
      <c r="R406" s="6">
        <v>3352972.7891803668</v>
      </c>
      <c r="S406" s="6">
        <v>0</v>
      </c>
      <c r="T406" s="6">
        <v>0</v>
      </c>
    </row>
    <row r="407" spans="1:20" ht="15" customHeight="1" x14ac:dyDescent="0.2">
      <c r="A407" s="43">
        <v>3711</v>
      </c>
      <c r="B407" s="3" t="s">
        <v>543</v>
      </c>
      <c r="C407" s="5">
        <v>65893</v>
      </c>
      <c r="D407" s="13" t="s">
        <v>509</v>
      </c>
      <c r="E407" s="14" t="s">
        <v>27</v>
      </c>
      <c r="F407" s="41" t="str">
        <f t="shared" si="9"/>
        <v/>
      </c>
      <c r="G407" s="39" t="s">
        <v>27</v>
      </c>
      <c r="H407" s="6">
        <v>27142619.000331014</v>
      </c>
      <c r="I407" s="41">
        <v>0</v>
      </c>
      <c r="J407" s="41">
        <v>1</v>
      </c>
      <c r="K407" s="41">
        <v>0</v>
      </c>
      <c r="L407" s="5">
        <v>0</v>
      </c>
      <c r="M407" s="5">
        <v>65893</v>
      </c>
      <c r="N407" s="5">
        <v>0</v>
      </c>
      <c r="O407" s="7" t="s">
        <v>30</v>
      </c>
      <c r="P407" s="7" t="s">
        <v>30</v>
      </c>
      <c r="Q407" s="7" t="s">
        <v>30</v>
      </c>
      <c r="R407" s="6">
        <v>0</v>
      </c>
      <c r="S407" s="6">
        <v>27142619.000331014</v>
      </c>
      <c r="T407" s="6">
        <v>0</v>
      </c>
    </row>
    <row r="408" spans="1:20" ht="15" customHeight="1" x14ac:dyDescent="0.2">
      <c r="A408" s="43">
        <v>1980</v>
      </c>
      <c r="B408" s="3" t="s">
        <v>544</v>
      </c>
      <c r="C408" s="5">
        <v>10606.71</v>
      </c>
      <c r="D408" s="13" t="s">
        <v>514</v>
      </c>
      <c r="E408" s="14" t="s">
        <v>27</v>
      </c>
      <c r="F408" s="41" t="str">
        <f t="shared" si="9"/>
        <v/>
      </c>
      <c r="G408" s="39" t="s">
        <v>27</v>
      </c>
      <c r="H408" s="6">
        <v>3868501.711700697</v>
      </c>
      <c r="I408" s="41">
        <v>0</v>
      </c>
      <c r="J408" s="41">
        <v>0</v>
      </c>
      <c r="K408" s="41">
        <v>1</v>
      </c>
      <c r="L408" s="5">
        <v>0</v>
      </c>
      <c r="M408" s="5">
        <v>0</v>
      </c>
      <c r="N408" s="5">
        <v>10606.71</v>
      </c>
      <c r="O408" s="7" t="s">
        <v>30</v>
      </c>
      <c r="P408" s="7" t="s">
        <v>30</v>
      </c>
      <c r="Q408" s="7" t="s">
        <v>30</v>
      </c>
      <c r="R408" s="6">
        <v>0</v>
      </c>
      <c r="S408" s="6">
        <v>0</v>
      </c>
      <c r="T408" s="6">
        <v>3868501.711700697</v>
      </c>
    </row>
    <row r="409" spans="1:20" ht="15" customHeight="1" x14ac:dyDescent="0.2">
      <c r="A409" s="43">
        <v>2167</v>
      </c>
      <c r="B409" s="3" t="s">
        <v>545</v>
      </c>
      <c r="C409" s="5">
        <v>3397</v>
      </c>
      <c r="D409" s="13" t="s">
        <v>47</v>
      </c>
      <c r="E409" s="14" t="s">
        <v>27</v>
      </c>
      <c r="F409" s="41" t="str">
        <f t="shared" si="9"/>
        <v/>
      </c>
      <c r="G409" s="39" t="s">
        <v>27</v>
      </c>
      <c r="H409" s="6">
        <v>418853.22686680959</v>
      </c>
      <c r="I409" s="41">
        <v>0</v>
      </c>
      <c r="J409" s="41">
        <v>1</v>
      </c>
      <c r="K409" s="41">
        <v>0</v>
      </c>
      <c r="L409" s="5">
        <v>0</v>
      </c>
      <c r="M409" s="5">
        <v>3397</v>
      </c>
      <c r="N409" s="5">
        <v>0</v>
      </c>
      <c r="O409" s="7" t="s">
        <v>30</v>
      </c>
      <c r="P409" s="7" t="s">
        <v>30</v>
      </c>
      <c r="Q409" s="7" t="s">
        <v>30</v>
      </c>
      <c r="R409" s="6">
        <v>0</v>
      </c>
      <c r="S409" s="6">
        <v>418853.22686680959</v>
      </c>
      <c r="T409" s="6">
        <v>0</v>
      </c>
    </row>
    <row r="410" spans="1:20" ht="15" customHeight="1" x14ac:dyDescent="0.2">
      <c r="A410" s="43">
        <v>2168</v>
      </c>
      <c r="B410" s="3" t="s">
        <v>546</v>
      </c>
      <c r="C410" s="5">
        <v>639</v>
      </c>
      <c r="D410" s="13" t="s">
        <v>47</v>
      </c>
      <c r="E410" s="14" t="s">
        <v>27</v>
      </c>
      <c r="F410" s="41" t="str">
        <f t="shared" si="9"/>
        <v/>
      </c>
      <c r="G410" s="39" t="s">
        <v>27</v>
      </c>
      <c r="H410" s="6">
        <v>18855.573025970931</v>
      </c>
      <c r="I410" s="41">
        <v>0</v>
      </c>
      <c r="J410" s="41">
        <v>1</v>
      </c>
      <c r="K410" s="41">
        <v>0</v>
      </c>
      <c r="L410" s="5">
        <v>0</v>
      </c>
      <c r="M410" s="5">
        <v>639</v>
      </c>
      <c r="N410" s="5">
        <v>0</v>
      </c>
      <c r="O410" s="7" t="s">
        <v>30</v>
      </c>
      <c r="P410" s="7" t="s">
        <v>30</v>
      </c>
      <c r="Q410" s="7" t="s">
        <v>30</v>
      </c>
      <c r="R410" s="6">
        <v>0</v>
      </c>
      <c r="S410" s="6">
        <v>18855.573025970931</v>
      </c>
      <c r="T410" s="6">
        <v>0</v>
      </c>
    </row>
    <row r="411" spans="1:20" ht="15" customHeight="1" x14ac:dyDescent="0.2">
      <c r="A411" s="43">
        <v>2333</v>
      </c>
      <c r="B411" s="3" t="s">
        <v>547</v>
      </c>
      <c r="C411" s="5">
        <v>8110</v>
      </c>
      <c r="D411" s="13" t="s">
        <v>431</v>
      </c>
      <c r="E411" s="14">
        <v>45470</v>
      </c>
      <c r="F411" s="41">
        <f t="shared" si="9"/>
        <v>0.48280915053078627</v>
      </c>
      <c r="G411" s="6">
        <v>936398.75</v>
      </c>
      <c r="H411" s="6">
        <v>1939480.1216392659</v>
      </c>
      <c r="I411" s="41">
        <v>1</v>
      </c>
      <c r="J411" s="41">
        <v>0</v>
      </c>
      <c r="K411" s="41">
        <v>0</v>
      </c>
      <c r="L411" s="5">
        <v>8110</v>
      </c>
      <c r="M411" s="5">
        <v>0</v>
      </c>
      <c r="N411" s="5">
        <v>0</v>
      </c>
      <c r="O411" s="7">
        <v>936398.75</v>
      </c>
      <c r="P411" s="7">
        <v>0</v>
      </c>
      <c r="Q411" s="7">
        <v>0</v>
      </c>
      <c r="R411" s="6">
        <v>1939480.1216392659</v>
      </c>
      <c r="S411" s="6">
        <v>0</v>
      </c>
      <c r="T411" s="6">
        <v>0</v>
      </c>
    </row>
    <row r="412" spans="1:20" ht="15" customHeight="1" x14ac:dyDescent="0.2">
      <c r="A412" s="43">
        <v>2328</v>
      </c>
      <c r="B412" s="3" t="s">
        <v>548</v>
      </c>
      <c r="C412" s="5">
        <v>1687</v>
      </c>
      <c r="D412" s="13" t="s">
        <v>47</v>
      </c>
      <c r="E412" s="14">
        <v>44783</v>
      </c>
      <c r="F412" s="41">
        <f t="shared" si="9"/>
        <v>0.23449465275712919</v>
      </c>
      <c r="G412" s="6">
        <v>111297.69000000002</v>
      </c>
      <c r="H412" s="6">
        <v>474627.83774124377</v>
      </c>
      <c r="I412" s="41">
        <v>0</v>
      </c>
      <c r="J412" s="41">
        <v>1</v>
      </c>
      <c r="K412" s="41">
        <v>0</v>
      </c>
      <c r="L412" s="5">
        <v>0</v>
      </c>
      <c r="M412" s="5">
        <v>1687</v>
      </c>
      <c r="N412" s="5">
        <v>0</v>
      </c>
      <c r="O412" s="7">
        <v>0</v>
      </c>
      <c r="P412" s="7">
        <v>111297.69000000002</v>
      </c>
      <c r="Q412" s="7">
        <v>0</v>
      </c>
      <c r="R412" s="6">
        <v>0</v>
      </c>
      <c r="S412" s="6">
        <v>474627.83774124377</v>
      </c>
      <c r="T412" s="6">
        <v>0</v>
      </c>
    </row>
    <row r="413" spans="1:20" ht="15" customHeight="1" x14ac:dyDescent="0.2">
      <c r="A413" s="43">
        <v>334</v>
      </c>
      <c r="B413" s="3" t="s">
        <v>549</v>
      </c>
      <c r="C413" s="5">
        <v>26486</v>
      </c>
      <c r="D413" s="13" t="s">
        <v>550</v>
      </c>
      <c r="E413" s="14">
        <v>45050</v>
      </c>
      <c r="F413" s="41">
        <f t="shared" si="9"/>
        <v>1.421320483057571</v>
      </c>
      <c r="G413" s="6">
        <v>10969242.5</v>
      </c>
      <c r="H413" s="6">
        <v>7717641.8905908978</v>
      </c>
      <c r="I413" s="41">
        <v>1</v>
      </c>
      <c r="J413" s="41">
        <v>0</v>
      </c>
      <c r="K413" s="41">
        <v>0</v>
      </c>
      <c r="L413" s="5">
        <v>26486</v>
      </c>
      <c r="M413" s="5">
        <v>0</v>
      </c>
      <c r="N413" s="5">
        <v>0</v>
      </c>
      <c r="O413" s="7">
        <v>10969242.5</v>
      </c>
      <c r="P413" s="7">
        <v>0</v>
      </c>
      <c r="Q413" s="7">
        <v>0</v>
      </c>
      <c r="R413" s="6">
        <v>7717641.8905908978</v>
      </c>
      <c r="S413" s="6">
        <v>0</v>
      </c>
      <c r="T413" s="6">
        <v>0</v>
      </c>
    </row>
    <row r="414" spans="1:20" ht="15" customHeight="1" x14ac:dyDescent="0.2">
      <c r="A414" s="43">
        <v>201</v>
      </c>
      <c r="B414" s="3" t="s">
        <v>551</v>
      </c>
      <c r="C414" s="5">
        <v>69781</v>
      </c>
      <c r="D414" s="13" t="s">
        <v>428</v>
      </c>
      <c r="E414" s="14">
        <v>45203</v>
      </c>
      <c r="F414" s="41">
        <f t="shared" si="9"/>
        <v>5.9676881926796724E-2</v>
      </c>
      <c r="G414" s="6">
        <v>2411628.12</v>
      </c>
      <c r="H414" s="6">
        <v>40411429.721784882</v>
      </c>
      <c r="I414" s="41">
        <v>0</v>
      </c>
      <c r="J414" s="41">
        <v>1</v>
      </c>
      <c r="K414" s="41">
        <v>0</v>
      </c>
      <c r="L414" s="5">
        <v>0</v>
      </c>
      <c r="M414" s="5">
        <v>69781</v>
      </c>
      <c r="N414" s="5">
        <v>0</v>
      </c>
      <c r="O414" s="7">
        <v>0</v>
      </c>
      <c r="P414" s="7">
        <v>2411628.12</v>
      </c>
      <c r="Q414" s="7">
        <v>0</v>
      </c>
      <c r="R414" s="6">
        <v>0</v>
      </c>
      <c r="S414" s="6">
        <v>40411429.721784882</v>
      </c>
      <c r="T414" s="6">
        <v>0</v>
      </c>
    </row>
    <row r="415" spans="1:20" ht="15" customHeight="1" x14ac:dyDescent="0.2">
      <c r="A415" s="43">
        <v>59</v>
      </c>
      <c r="B415" s="3" t="s">
        <v>552</v>
      </c>
      <c r="C415" s="5">
        <v>70899</v>
      </c>
      <c r="D415" s="13" t="s">
        <v>181</v>
      </c>
      <c r="E415" s="14">
        <v>46161</v>
      </c>
      <c r="F415" s="41">
        <f t="shared" si="9"/>
        <v>0.79744457209591235</v>
      </c>
      <c r="G415" s="6">
        <v>16616695.35</v>
      </c>
      <c r="H415" s="6">
        <v>20837429.874689061</v>
      </c>
      <c r="I415" s="41">
        <v>1</v>
      </c>
      <c r="J415" s="41">
        <v>0</v>
      </c>
      <c r="K415" s="41">
        <v>0</v>
      </c>
      <c r="L415" s="5">
        <v>70899</v>
      </c>
      <c r="M415" s="5">
        <v>0</v>
      </c>
      <c r="N415" s="5">
        <v>0</v>
      </c>
      <c r="O415" s="7">
        <v>16616695.35</v>
      </c>
      <c r="P415" s="7">
        <v>0</v>
      </c>
      <c r="Q415" s="7">
        <v>0</v>
      </c>
      <c r="R415" s="6">
        <v>20837429.874689061</v>
      </c>
      <c r="S415" s="6">
        <v>0</v>
      </c>
      <c r="T415" s="6">
        <v>0</v>
      </c>
    </row>
    <row r="416" spans="1:20" ht="15" customHeight="1" x14ac:dyDescent="0.2">
      <c r="A416" s="43">
        <v>605</v>
      </c>
      <c r="B416" s="3" t="s">
        <v>553</v>
      </c>
      <c r="C416" s="5">
        <v>101591</v>
      </c>
      <c r="D416" s="13" t="s">
        <v>554</v>
      </c>
      <c r="E416" s="14">
        <v>46162</v>
      </c>
      <c r="F416" s="41">
        <f t="shared" si="9"/>
        <v>0</v>
      </c>
      <c r="G416" s="6">
        <v>0</v>
      </c>
      <c r="H416" s="6">
        <v>28975549.126504421</v>
      </c>
      <c r="I416" s="41">
        <v>1</v>
      </c>
      <c r="J416" s="41">
        <v>0</v>
      </c>
      <c r="K416" s="41">
        <v>0</v>
      </c>
      <c r="L416" s="5">
        <v>101591</v>
      </c>
      <c r="M416" s="5">
        <v>0</v>
      </c>
      <c r="N416" s="5">
        <v>0</v>
      </c>
      <c r="O416" s="7">
        <v>0</v>
      </c>
      <c r="P416" s="7">
        <v>0</v>
      </c>
      <c r="Q416" s="7">
        <v>0</v>
      </c>
      <c r="R416" s="6">
        <v>28975549.126504421</v>
      </c>
      <c r="S416" s="6">
        <v>0</v>
      </c>
      <c r="T416" s="6">
        <v>0</v>
      </c>
    </row>
    <row r="417" spans="1:20" ht="15" customHeight="1" x14ac:dyDescent="0.2">
      <c r="A417" s="43">
        <v>606</v>
      </c>
      <c r="B417" s="3" t="s">
        <v>555</v>
      </c>
      <c r="C417" s="5">
        <v>38049</v>
      </c>
      <c r="D417" s="13" t="s">
        <v>554</v>
      </c>
      <c r="E417" s="14" t="s">
        <v>27</v>
      </c>
      <c r="F417" s="41" t="str">
        <f t="shared" si="9"/>
        <v/>
      </c>
      <c r="G417" s="39" t="s">
        <v>27</v>
      </c>
      <c r="H417" s="6">
        <v>7046035.557699115</v>
      </c>
      <c r="I417" s="41">
        <v>0</v>
      </c>
      <c r="J417" s="41">
        <v>1</v>
      </c>
      <c r="K417" s="41">
        <v>0</v>
      </c>
      <c r="L417" s="5">
        <v>0</v>
      </c>
      <c r="M417" s="5">
        <v>38049</v>
      </c>
      <c r="N417" s="5">
        <v>0</v>
      </c>
      <c r="O417" s="7" t="s">
        <v>30</v>
      </c>
      <c r="P417" s="7" t="s">
        <v>30</v>
      </c>
      <c r="Q417" s="7" t="s">
        <v>30</v>
      </c>
      <c r="R417" s="6">
        <v>0</v>
      </c>
      <c r="S417" s="6">
        <v>7046035.557699115</v>
      </c>
      <c r="T417" s="6">
        <v>0</v>
      </c>
    </row>
    <row r="418" spans="1:20" ht="15" customHeight="1" x14ac:dyDescent="0.2">
      <c r="A418" s="43">
        <v>202</v>
      </c>
      <c r="B418" s="3" t="s">
        <v>556</v>
      </c>
      <c r="C418" s="5">
        <v>73882</v>
      </c>
      <c r="D418" s="13" t="s">
        <v>234</v>
      </c>
      <c r="E418" s="14">
        <v>44844</v>
      </c>
      <c r="F418" s="41">
        <f t="shared" si="9"/>
        <v>5.0826003652057871E-3</v>
      </c>
      <c r="G418" s="6">
        <v>109157.34</v>
      </c>
      <c r="H418" s="6">
        <v>21476671.812968787</v>
      </c>
      <c r="I418" s="41">
        <v>1</v>
      </c>
      <c r="J418" s="41">
        <v>0</v>
      </c>
      <c r="K418" s="41">
        <v>0</v>
      </c>
      <c r="L418" s="5">
        <v>73882</v>
      </c>
      <c r="M418" s="5">
        <v>0</v>
      </c>
      <c r="N418" s="5">
        <v>0</v>
      </c>
      <c r="O418" s="7">
        <v>109157.34</v>
      </c>
      <c r="P418" s="7">
        <v>0</v>
      </c>
      <c r="Q418" s="7">
        <v>0</v>
      </c>
      <c r="R418" s="6">
        <v>21476671.812968787</v>
      </c>
      <c r="S418" s="6">
        <v>0</v>
      </c>
      <c r="T418" s="6">
        <v>0</v>
      </c>
    </row>
    <row r="419" spans="1:20" ht="15" customHeight="1" x14ac:dyDescent="0.2">
      <c r="A419" s="43">
        <v>2422</v>
      </c>
      <c r="B419" s="3" t="s">
        <v>557</v>
      </c>
      <c r="C419" s="5">
        <v>25315</v>
      </c>
      <c r="D419" s="13" t="s">
        <v>436</v>
      </c>
      <c r="E419" s="14">
        <v>45019</v>
      </c>
      <c r="F419" s="41">
        <f t="shared" si="9"/>
        <v>0</v>
      </c>
      <c r="G419" s="6">
        <v>0</v>
      </c>
      <c r="H419" s="6">
        <v>12458735.063177858</v>
      </c>
      <c r="I419" s="41">
        <v>1</v>
      </c>
      <c r="J419" s="41">
        <v>0</v>
      </c>
      <c r="K419" s="41">
        <v>0</v>
      </c>
      <c r="L419" s="5">
        <v>25315</v>
      </c>
      <c r="M419" s="5">
        <v>0</v>
      </c>
      <c r="N419" s="5">
        <v>0</v>
      </c>
      <c r="O419" s="7">
        <v>0</v>
      </c>
      <c r="P419" s="7">
        <v>0</v>
      </c>
      <c r="Q419" s="7">
        <v>0</v>
      </c>
      <c r="R419" s="6">
        <v>12458735.063177858</v>
      </c>
      <c r="S419" s="6">
        <v>0</v>
      </c>
      <c r="T419" s="6">
        <v>0</v>
      </c>
    </row>
    <row r="420" spans="1:20" ht="15" customHeight="1" x14ac:dyDescent="0.2">
      <c r="A420" s="43">
        <v>8010</v>
      </c>
      <c r="B420" s="3" t="s">
        <v>558</v>
      </c>
      <c r="C420" s="5">
        <v>9322</v>
      </c>
      <c r="D420" s="13" t="s">
        <v>70</v>
      </c>
      <c r="E420" s="14">
        <v>45029</v>
      </c>
      <c r="F420" s="41">
        <f t="shared" si="9"/>
        <v>4.4655732103829907E-2</v>
      </c>
      <c r="G420" s="6">
        <v>117718.7</v>
      </c>
      <c r="H420" s="6">
        <v>2636138.6199265523</v>
      </c>
      <c r="I420" s="41">
        <v>1</v>
      </c>
      <c r="J420" s="41">
        <v>0</v>
      </c>
      <c r="K420" s="41">
        <v>0</v>
      </c>
      <c r="L420" s="5">
        <v>9322</v>
      </c>
      <c r="M420" s="5">
        <v>0</v>
      </c>
      <c r="N420" s="5">
        <v>0</v>
      </c>
      <c r="O420" s="7">
        <v>117718.7</v>
      </c>
      <c r="P420" s="7">
        <v>0</v>
      </c>
      <c r="Q420" s="7">
        <v>0</v>
      </c>
      <c r="R420" s="6">
        <v>2636138.6199265523</v>
      </c>
      <c r="S420" s="6">
        <v>0</v>
      </c>
      <c r="T420" s="6">
        <v>0</v>
      </c>
    </row>
    <row r="421" spans="1:20" ht="15" customHeight="1" x14ac:dyDescent="0.2">
      <c r="A421" s="43">
        <v>8011</v>
      </c>
      <c r="B421" s="3" t="s">
        <v>559</v>
      </c>
      <c r="C421" s="5">
        <v>5957</v>
      </c>
      <c r="D421" s="13" t="s">
        <v>70</v>
      </c>
      <c r="E421" s="14">
        <v>45029</v>
      </c>
      <c r="F421" s="41">
        <f t="shared" si="9"/>
        <v>3.1847970339263973E-3</v>
      </c>
      <c r="G421" s="6">
        <v>5500</v>
      </c>
      <c r="H421" s="6">
        <v>1726954.6352281326</v>
      </c>
      <c r="I421" s="41">
        <v>1</v>
      </c>
      <c r="J421" s="41">
        <v>0</v>
      </c>
      <c r="K421" s="41">
        <v>0</v>
      </c>
      <c r="L421" s="5">
        <v>5957</v>
      </c>
      <c r="M421" s="5">
        <v>0</v>
      </c>
      <c r="N421" s="5">
        <v>0</v>
      </c>
      <c r="O421" s="7">
        <v>5500</v>
      </c>
      <c r="P421" s="7">
        <v>0</v>
      </c>
      <c r="Q421" s="7">
        <v>0</v>
      </c>
      <c r="R421" s="6">
        <v>1726954.6352281326</v>
      </c>
      <c r="S421" s="6">
        <v>0</v>
      </c>
      <c r="T421" s="6">
        <v>0</v>
      </c>
    </row>
    <row r="422" spans="1:20" ht="15" customHeight="1" x14ac:dyDescent="0.2">
      <c r="A422" s="43">
        <v>2211</v>
      </c>
      <c r="B422" s="3" t="s">
        <v>560</v>
      </c>
      <c r="C422" s="5">
        <v>34935.72</v>
      </c>
      <c r="D422" s="13" t="s">
        <v>123</v>
      </c>
      <c r="E422" s="14">
        <v>45782</v>
      </c>
      <c r="F422" s="41">
        <f t="shared" si="9"/>
        <v>4.1180538209397441E-3</v>
      </c>
      <c r="G422" s="6">
        <v>21403.4</v>
      </c>
      <c r="H422" s="6">
        <v>5197455.1403788412</v>
      </c>
      <c r="I422" s="41">
        <v>0</v>
      </c>
      <c r="J422" s="41">
        <v>1</v>
      </c>
      <c r="K422" s="41">
        <v>0</v>
      </c>
      <c r="L422" s="5">
        <v>0</v>
      </c>
      <c r="M422" s="5">
        <v>34935.72</v>
      </c>
      <c r="N422" s="5">
        <v>0</v>
      </c>
      <c r="O422" s="7">
        <v>0</v>
      </c>
      <c r="P422" s="7">
        <v>21403.4</v>
      </c>
      <c r="Q422" s="7">
        <v>0</v>
      </c>
      <c r="R422" s="6">
        <v>0</v>
      </c>
      <c r="S422" s="6">
        <v>5197455.1403788412</v>
      </c>
      <c r="T422" s="6">
        <v>0</v>
      </c>
    </row>
    <row r="423" spans="1:20" ht="15" customHeight="1" x14ac:dyDescent="0.2">
      <c r="A423" s="43">
        <v>5507</v>
      </c>
      <c r="B423" s="3" t="s">
        <v>561</v>
      </c>
      <c r="C423" s="5">
        <v>37490.050000000003</v>
      </c>
      <c r="D423" s="13" t="s">
        <v>121</v>
      </c>
      <c r="E423" s="14" t="s">
        <v>27</v>
      </c>
      <c r="F423" s="41" t="str">
        <f t="shared" si="9"/>
        <v/>
      </c>
      <c r="G423" s="39" t="s">
        <v>27</v>
      </c>
      <c r="H423" s="6">
        <v>25546851.165840708</v>
      </c>
      <c r="I423" s="41">
        <v>0</v>
      </c>
      <c r="J423" s="41">
        <v>1</v>
      </c>
      <c r="K423" s="41">
        <v>0</v>
      </c>
      <c r="L423" s="5">
        <v>0</v>
      </c>
      <c r="M423" s="5">
        <v>37490.050000000003</v>
      </c>
      <c r="N423" s="5">
        <v>0</v>
      </c>
      <c r="O423" s="7" t="s">
        <v>30</v>
      </c>
      <c r="P423" s="7" t="s">
        <v>30</v>
      </c>
      <c r="Q423" s="7" t="s">
        <v>30</v>
      </c>
      <c r="R423" s="6">
        <v>0</v>
      </c>
      <c r="S423" s="6">
        <v>25546851.165840708</v>
      </c>
      <c r="T423" s="6">
        <v>0</v>
      </c>
    </row>
    <row r="424" spans="1:20" ht="15" customHeight="1" x14ac:dyDescent="0.2">
      <c r="A424" s="43">
        <v>583</v>
      </c>
      <c r="B424" s="3" t="s">
        <v>562</v>
      </c>
      <c r="C424" s="5">
        <v>59250</v>
      </c>
      <c r="D424" s="13" t="s">
        <v>221</v>
      </c>
      <c r="E424" s="14">
        <v>44860</v>
      </c>
      <c r="F424" s="41">
        <f t="shared" si="9"/>
        <v>2.2282812903354512E-2</v>
      </c>
      <c r="G424" s="6">
        <v>332394.82</v>
      </c>
      <c r="H424" s="6">
        <v>14917094.239478197</v>
      </c>
      <c r="I424" s="41">
        <v>0.32498456404998599</v>
      </c>
      <c r="J424" s="41">
        <v>0.67501543595001401</v>
      </c>
      <c r="K424" s="41">
        <v>0</v>
      </c>
      <c r="L424" s="5">
        <v>19255.33541996167</v>
      </c>
      <c r="M424" s="5">
        <v>39994.664580038327</v>
      </c>
      <c r="N424" s="5">
        <v>0</v>
      </c>
      <c r="O424" s="7">
        <v>108023.18567017357</v>
      </c>
      <c r="P424" s="7">
        <v>224371.63432982645</v>
      </c>
      <c r="Q424" s="7">
        <v>0</v>
      </c>
      <c r="R424" s="6">
        <v>4847825.3683093796</v>
      </c>
      <c r="S424" s="6">
        <v>10069268.871168818</v>
      </c>
      <c r="T424" s="6">
        <v>0</v>
      </c>
    </row>
    <row r="425" spans="1:20" ht="15" customHeight="1" x14ac:dyDescent="0.2">
      <c r="A425" s="43">
        <v>2012</v>
      </c>
      <c r="B425" s="3" t="s">
        <v>563</v>
      </c>
      <c r="C425" s="5">
        <v>7914</v>
      </c>
      <c r="D425" s="13" t="s">
        <v>223</v>
      </c>
      <c r="E425" s="14">
        <v>45638</v>
      </c>
      <c r="F425" s="41">
        <f t="shared" si="9"/>
        <v>0.15165596465204362</v>
      </c>
      <c r="G425" s="6">
        <v>444655.64</v>
      </c>
      <c r="H425" s="6">
        <v>2932002.3186704786</v>
      </c>
      <c r="I425" s="41">
        <v>1</v>
      </c>
      <c r="J425" s="41">
        <v>0</v>
      </c>
      <c r="K425" s="41">
        <v>0</v>
      </c>
      <c r="L425" s="5">
        <v>7914</v>
      </c>
      <c r="M425" s="5">
        <v>0</v>
      </c>
      <c r="N425" s="5">
        <v>0</v>
      </c>
      <c r="O425" s="7">
        <v>444655.64</v>
      </c>
      <c r="P425" s="7">
        <v>0</v>
      </c>
      <c r="Q425" s="7">
        <v>0</v>
      </c>
      <c r="R425" s="6">
        <v>2932002.3186704786</v>
      </c>
      <c r="S425" s="6">
        <v>0</v>
      </c>
      <c r="T425" s="6">
        <v>0</v>
      </c>
    </row>
    <row r="426" spans="1:20" ht="15" customHeight="1" x14ac:dyDescent="0.2">
      <c r="A426" s="43">
        <v>2029</v>
      </c>
      <c r="B426" s="3" t="s">
        <v>564</v>
      </c>
      <c r="C426" s="5">
        <v>7174</v>
      </c>
      <c r="D426" s="13" t="s">
        <v>223</v>
      </c>
      <c r="E426" s="14">
        <v>45859</v>
      </c>
      <c r="F426" s="41">
        <f t="shared" si="9"/>
        <v>6.7179833779337783E-2</v>
      </c>
      <c r="G426" s="6">
        <v>212696.29</v>
      </c>
      <c r="H426" s="6">
        <v>3166073.4782201573</v>
      </c>
      <c r="I426" s="41">
        <v>1</v>
      </c>
      <c r="J426" s="41">
        <v>0</v>
      </c>
      <c r="K426" s="41">
        <v>0</v>
      </c>
      <c r="L426" s="5">
        <v>7174</v>
      </c>
      <c r="M426" s="5">
        <v>0</v>
      </c>
      <c r="N426" s="5">
        <v>0</v>
      </c>
      <c r="O426" s="7">
        <v>212696.29</v>
      </c>
      <c r="P426" s="7">
        <v>0</v>
      </c>
      <c r="Q426" s="7">
        <v>0</v>
      </c>
      <c r="R426" s="6">
        <v>3166073.4782201573</v>
      </c>
      <c r="S426" s="6">
        <v>0</v>
      </c>
      <c r="T426" s="6">
        <v>0</v>
      </c>
    </row>
    <row r="427" spans="1:20" ht="15" customHeight="1" x14ac:dyDescent="0.2">
      <c r="A427" s="43">
        <v>2015</v>
      </c>
      <c r="B427" s="3" t="s">
        <v>565</v>
      </c>
      <c r="C427" s="5">
        <v>5377</v>
      </c>
      <c r="D427" s="13" t="s">
        <v>223</v>
      </c>
      <c r="E427" s="14">
        <v>45800</v>
      </c>
      <c r="F427" s="41">
        <f t="shared" si="9"/>
        <v>7.9227711497660957E-3</v>
      </c>
      <c r="G427" s="6">
        <v>19263.060000000001</v>
      </c>
      <c r="H427" s="6">
        <v>2431353.8326256848</v>
      </c>
      <c r="I427" s="41">
        <v>1</v>
      </c>
      <c r="J427" s="41">
        <v>0</v>
      </c>
      <c r="K427" s="41">
        <v>0</v>
      </c>
      <c r="L427" s="5">
        <v>5377</v>
      </c>
      <c r="M427" s="5">
        <v>0</v>
      </c>
      <c r="N427" s="5">
        <v>0</v>
      </c>
      <c r="O427" s="7">
        <v>19263.060000000001</v>
      </c>
      <c r="P427" s="7">
        <v>0</v>
      </c>
      <c r="Q427" s="7">
        <v>0</v>
      </c>
      <c r="R427" s="6">
        <v>2431353.8326256848</v>
      </c>
      <c r="S427" s="6">
        <v>0</v>
      </c>
      <c r="T427" s="6">
        <v>0</v>
      </c>
    </row>
    <row r="428" spans="1:20" ht="15" customHeight="1" x14ac:dyDescent="0.2">
      <c r="A428" s="43">
        <v>2032</v>
      </c>
      <c r="B428" s="3" t="s">
        <v>566</v>
      </c>
      <c r="C428" s="5">
        <v>5267</v>
      </c>
      <c r="D428" s="13" t="s">
        <v>223</v>
      </c>
      <c r="E428" s="14">
        <v>45755</v>
      </c>
      <c r="F428" s="41">
        <f t="shared" si="9"/>
        <v>0.27010171428932456</v>
      </c>
      <c r="G428" s="6">
        <v>639961.65999999992</v>
      </c>
      <c r="H428" s="6">
        <v>2369335.7951608291</v>
      </c>
      <c r="I428" s="41">
        <v>1</v>
      </c>
      <c r="J428" s="41">
        <v>0</v>
      </c>
      <c r="K428" s="41">
        <v>0</v>
      </c>
      <c r="L428" s="5">
        <v>5267</v>
      </c>
      <c r="M428" s="5">
        <v>0</v>
      </c>
      <c r="N428" s="5">
        <v>0</v>
      </c>
      <c r="O428" s="7">
        <v>639961.65999999992</v>
      </c>
      <c r="P428" s="7">
        <v>0</v>
      </c>
      <c r="Q428" s="7">
        <v>0</v>
      </c>
      <c r="R428" s="6">
        <v>2369335.7951608291</v>
      </c>
      <c r="S428" s="6">
        <v>0</v>
      </c>
      <c r="T428" s="6">
        <v>0</v>
      </c>
    </row>
    <row r="429" spans="1:20" ht="15" customHeight="1" x14ac:dyDescent="0.2">
      <c r="A429" s="43">
        <v>2025</v>
      </c>
      <c r="B429" s="3" t="s">
        <v>567</v>
      </c>
      <c r="C429" s="5">
        <v>6238</v>
      </c>
      <c r="D429" s="13" t="s">
        <v>223</v>
      </c>
      <c r="E429" s="14">
        <v>45722</v>
      </c>
      <c r="F429" s="41">
        <f t="shared" si="9"/>
        <v>0.14180697979211712</v>
      </c>
      <c r="G429" s="6">
        <v>358506.95</v>
      </c>
      <c r="H429" s="6">
        <v>2528133.3156206813</v>
      </c>
      <c r="I429" s="41">
        <v>1</v>
      </c>
      <c r="J429" s="41">
        <v>0</v>
      </c>
      <c r="K429" s="41">
        <v>0</v>
      </c>
      <c r="L429" s="5">
        <v>6238</v>
      </c>
      <c r="M429" s="5">
        <v>0</v>
      </c>
      <c r="N429" s="5">
        <v>0</v>
      </c>
      <c r="O429" s="7">
        <v>358506.95</v>
      </c>
      <c r="P429" s="7">
        <v>0</v>
      </c>
      <c r="Q429" s="7">
        <v>0</v>
      </c>
      <c r="R429" s="6">
        <v>2528133.3156206813</v>
      </c>
      <c r="S429" s="6">
        <v>0</v>
      </c>
      <c r="T429" s="6">
        <v>0</v>
      </c>
    </row>
    <row r="430" spans="1:20" ht="15" customHeight="1" x14ac:dyDescent="0.2">
      <c r="A430" s="43">
        <v>2019</v>
      </c>
      <c r="B430" s="3" t="s">
        <v>568</v>
      </c>
      <c r="C430" s="5">
        <v>10252</v>
      </c>
      <c r="D430" s="13" t="s">
        <v>223</v>
      </c>
      <c r="E430" s="14">
        <v>46090</v>
      </c>
      <c r="F430" s="41">
        <f t="shared" si="9"/>
        <v>0.28424044632849699</v>
      </c>
      <c r="G430" s="6">
        <v>837943.11</v>
      </c>
      <c r="H430" s="6">
        <v>2948008.0010555154</v>
      </c>
      <c r="I430" s="41">
        <v>1</v>
      </c>
      <c r="J430" s="41">
        <v>0</v>
      </c>
      <c r="K430" s="41">
        <v>0</v>
      </c>
      <c r="L430" s="5">
        <v>10252</v>
      </c>
      <c r="M430" s="5">
        <v>0</v>
      </c>
      <c r="N430" s="5">
        <v>0</v>
      </c>
      <c r="O430" s="7">
        <v>837943.11</v>
      </c>
      <c r="P430" s="7">
        <v>0</v>
      </c>
      <c r="Q430" s="7">
        <v>0</v>
      </c>
      <c r="R430" s="6">
        <v>2948008.0010555154</v>
      </c>
      <c r="S430" s="6">
        <v>0</v>
      </c>
      <c r="T430" s="6">
        <v>0</v>
      </c>
    </row>
    <row r="431" spans="1:20" ht="15" customHeight="1" x14ac:dyDescent="0.2">
      <c r="A431" s="43">
        <v>2035</v>
      </c>
      <c r="B431" s="3" t="s">
        <v>569</v>
      </c>
      <c r="C431" s="5">
        <v>6627</v>
      </c>
      <c r="D431" s="13" t="s">
        <v>223</v>
      </c>
      <c r="E431" s="14">
        <v>45855</v>
      </c>
      <c r="F431" s="41">
        <f t="shared" si="9"/>
        <v>6.1406177424171435E-3</v>
      </c>
      <c r="G431" s="6">
        <v>16052.550000000001</v>
      </c>
      <c r="H431" s="6">
        <v>2614158.8148558494</v>
      </c>
      <c r="I431" s="41">
        <v>1</v>
      </c>
      <c r="J431" s="41">
        <v>0</v>
      </c>
      <c r="K431" s="41">
        <v>0</v>
      </c>
      <c r="L431" s="5">
        <v>6627</v>
      </c>
      <c r="M431" s="5">
        <v>0</v>
      </c>
      <c r="N431" s="5">
        <v>0</v>
      </c>
      <c r="O431" s="7">
        <v>16052.550000000001</v>
      </c>
      <c r="P431" s="7">
        <v>0</v>
      </c>
      <c r="Q431" s="7">
        <v>0</v>
      </c>
      <c r="R431" s="6">
        <v>2614158.8148558494</v>
      </c>
      <c r="S431" s="6">
        <v>0</v>
      </c>
      <c r="T431" s="6">
        <v>0</v>
      </c>
    </row>
    <row r="432" spans="1:20" ht="15" customHeight="1" x14ac:dyDescent="0.2">
      <c r="A432" s="43">
        <v>22</v>
      </c>
      <c r="B432" s="3" t="s">
        <v>570</v>
      </c>
      <c r="C432" s="5">
        <v>15575</v>
      </c>
      <c r="D432" s="13" t="s">
        <v>223</v>
      </c>
      <c r="E432" s="14">
        <v>45575</v>
      </c>
      <c r="F432" s="41">
        <f t="shared" si="9"/>
        <v>8.5056033429543515E-2</v>
      </c>
      <c r="G432" s="6">
        <v>354226.27</v>
      </c>
      <c r="H432" s="6">
        <v>4164622.4931641645</v>
      </c>
      <c r="I432" s="41">
        <v>1</v>
      </c>
      <c r="J432" s="41">
        <v>0</v>
      </c>
      <c r="K432" s="41">
        <v>0</v>
      </c>
      <c r="L432" s="5">
        <v>15575</v>
      </c>
      <c r="M432" s="5">
        <v>0</v>
      </c>
      <c r="N432" s="5">
        <v>0</v>
      </c>
      <c r="O432" s="7">
        <v>354226.27</v>
      </c>
      <c r="P432" s="7">
        <v>0</v>
      </c>
      <c r="Q432" s="7">
        <v>0</v>
      </c>
      <c r="R432" s="6">
        <v>4164622.4931641645</v>
      </c>
      <c r="S432" s="6">
        <v>0</v>
      </c>
      <c r="T432" s="6">
        <v>0</v>
      </c>
    </row>
    <row r="433" spans="1:20" ht="15" customHeight="1" x14ac:dyDescent="0.2">
      <c r="A433" s="43">
        <v>2038</v>
      </c>
      <c r="B433" s="3" t="s">
        <v>571</v>
      </c>
      <c r="C433" s="5">
        <v>9625</v>
      </c>
      <c r="D433" s="13" t="s">
        <v>223</v>
      </c>
      <c r="E433" s="14">
        <v>46140</v>
      </c>
      <c r="F433" s="41">
        <f t="shared" si="9"/>
        <v>3.2837357117673223E-2</v>
      </c>
      <c r="G433" s="6">
        <v>101666.15</v>
      </c>
      <c r="H433" s="6">
        <v>3096051.5377555396</v>
      </c>
      <c r="I433" s="41">
        <v>1</v>
      </c>
      <c r="J433" s="41">
        <v>0</v>
      </c>
      <c r="K433" s="41">
        <v>0</v>
      </c>
      <c r="L433" s="5">
        <v>9625</v>
      </c>
      <c r="M433" s="5">
        <v>0</v>
      </c>
      <c r="N433" s="5">
        <v>0</v>
      </c>
      <c r="O433" s="7">
        <v>101666.15</v>
      </c>
      <c r="P433" s="7">
        <v>0</v>
      </c>
      <c r="Q433" s="7">
        <v>0</v>
      </c>
      <c r="R433" s="6">
        <v>3096051.5377555396</v>
      </c>
      <c r="S433" s="6">
        <v>0</v>
      </c>
      <c r="T433" s="6">
        <v>0</v>
      </c>
    </row>
    <row r="434" spans="1:20" ht="15" customHeight="1" x14ac:dyDescent="0.2">
      <c r="A434" s="43">
        <v>2041</v>
      </c>
      <c r="B434" s="3" t="s">
        <v>572</v>
      </c>
      <c r="C434" s="5">
        <v>7010</v>
      </c>
      <c r="D434" s="13" t="s">
        <v>223</v>
      </c>
      <c r="E434" s="14">
        <v>44803</v>
      </c>
      <c r="F434" s="41">
        <f t="shared" si="9"/>
        <v>6.8889410148702243E-2</v>
      </c>
      <c r="G434" s="6">
        <v>218849.77</v>
      </c>
      <c r="H434" s="6">
        <v>3176827.4619799852</v>
      </c>
      <c r="I434" s="41">
        <v>1</v>
      </c>
      <c r="J434" s="41">
        <v>0</v>
      </c>
      <c r="K434" s="41">
        <v>0</v>
      </c>
      <c r="L434" s="5">
        <v>7010</v>
      </c>
      <c r="M434" s="5">
        <v>0</v>
      </c>
      <c r="N434" s="5">
        <v>0</v>
      </c>
      <c r="O434" s="7">
        <v>218849.77</v>
      </c>
      <c r="P434" s="7">
        <v>0</v>
      </c>
      <c r="Q434" s="7">
        <v>0</v>
      </c>
      <c r="R434" s="6">
        <v>3176827.4619799852</v>
      </c>
      <c r="S434" s="6">
        <v>0</v>
      </c>
      <c r="T434" s="6">
        <v>0</v>
      </c>
    </row>
    <row r="435" spans="1:20" ht="15" customHeight="1" x14ac:dyDescent="0.2">
      <c r="A435" s="43">
        <v>123</v>
      </c>
      <c r="B435" s="3" t="s">
        <v>573</v>
      </c>
      <c r="C435" s="5">
        <v>23474</v>
      </c>
      <c r="D435" s="13" t="s">
        <v>219</v>
      </c>
      <c r="E435" s="14">
        <v>44998</v>
      </c>
      <c r="F435" s="41">
        <f t="shared" si="9"/>
        <v>2.4408866348141496E-2</v>
      </c>
      <c r="G435" s="6">
        <v>209753.32</v>
      </c>
      <c r="H435" s="6">
        <v>8593324.9421872776</v>
      </c>
      <c r="I435" s="41">
        <v>1</v>
      </c>
      <c r="J435" s="41">
        <v>0</v>
      </c>
      <c r="K435" s="41">
        <v>0</v>
      </c>
      <c r="L435" s="5">
        <v>23474</v>
      </c>
      <c r="M435" s="5">
        <v>0</v>
      </c>
      <c r="N435" s="5">
        <v>0</v>
      </c>
      <c r="O435" s="7">
        <v>209753.32</v>
      </c>
      <c r="P435" s="7">
        <v>0</v>
      </c>
      <c r="Q435" s="7">
        <v>0</v>
      </c>
      <c r="R435" s="6">
        <v>8593324.9421872776</v>
      </c>
      <c r="S435" s="6">
        <v>0</v>
      </c>
      <c r="T435" s="6">
        <v>0</v>
      </c>
    </row>
    <row r="436" spans="1:20" ht="15" customHeight="1" x14ac:dyDescent="0.2">
      <c r="A436" s="43">
        <v>878</v>
      </c>
      <c r="B436" s="3" t="s">
        <v>574</v>
      </c>
      <c r="C436" s="5">
        <v>14974</v>
      </c>
      <c r="D436" s="13" t="s">
        <v>32</v>
      </c>
      <c r="E436" s="14">
        <v>45929</v>
      </c>
      <c r="F436" s="41">
        <f t="shared" si="9"/>
        <v>0.17431851890260414</v>
      </c>
      <c r="G436" s="6">
        <v>80000</v>
      </c>
      <c r="H436" s="6">
        <v>458930.01216180529</v>
      </c>
      <c r="I436" s="41">
        <v>1</v>
      </c>
      <c r="J436" s="41">
        <v>0</v>
      </c>
      <c r="K436" s="41">
        <v>0</v>
      </c>
      <c r="L436" s="5">
        <v>14974</v>
      </c>
      <c r="M436" s="5">
        <v>0</v>
      </c>
      <c r="N436" s="5">
        <v>0</v>
      </c>
      <c r="O436" s="7">
        <v>80000</v>
      </c>
      <c r="P436" s="7">
        <v>0</v>
      </c>
      <c r="Q436" s="7">
        <v>0</v>
      </c>
      <c r="R436" s="6">
        <v>458930.01216180529</v>
      </c>
      <c r="S436" s="6">
        <v>0</v>
      </c>
      <c r="T436" s="6">
        <v>0</v>
      </c>
    </row>
    <row r="437" spans="1:20" ht="15" customHeight="1" x14ac:dyDescent="0.2">
      <c r="A437" s="43">
        <v>2081</v>
      </c>
      <c r="B437" s="3" t="s">
        <v>575</v>
      </c>
      <c r="C437" s="5">
        <v>7775</v>
      </c>
      <c r="D437" s="13" t="s">
        <v>232</v>
      </c>
      <c r="E437" s="14">
        <v>45686</v>
      </c>
      <c r="F437" s="41">
        <f t="shared" si="9"/>
        <v>1.3292213819376826</v>
      </c>
      <c r="G437" s="6">
        <v>1099064.5899999999</v>
      </c>
      <c r="H437" s="6">
        <v>826848.41286395048</v>
      </c>
      <c r="I437" s="41">
        <v>0</v>
      </c>
      <c r="J437" s="41">
        <v>1</v>
      </c>
      <c r="K437" s="41">
        <v>0</v>
      </c>
      <c r="L437" s="5">
        <v>0</v>
      </c>
      <c r="M437" s="5">
        <v>7775</v>
      </c>
      <c r="N437" s="5">
        <v>0</v>
      </c>
      <c r="O437" s="7">
        <v>0</v>
      </c>
      <c r="P437" s="7">
        <v>1099064.5899999999</v>
      </c>
      <c r="Q437" s="7">
        <v>0</v>
      </c>
      <c r="R437" s="6">
        <v>0</v>
      </c>
      <c r="S437" s="6">
        <v>826848.41286395048</v>
      </c>
      <c r="T437" s="6">
        <v>0</v>
      </c>
    </row>
    <row r="438" spans="1:20" ht="15" customHeight="1" x14ac:dyDescent="0.2">
      <c r="A438" s="43">
        <v>439</v>
      </c>
      <c r="B438" s="3" t="s">
        <v>576</v>
      </c>
      <c r="C438" s="5">
        <v>5774.94</v>
      </c>
      <c r="D438" s="13" t="s">
        <v>142</v>
      </c>
      <c r="E438" s="14">
        <v>45391</v>
      </c>
      <c r="F438" s="41">
        <f t="shared" si="9"/>
        <v>0.20097914628345093</v>
      </c>
      <c r="G438" s="6">
        <v>299647.59999999998</v>
      </c>
      <c r="H438" s="6">
        <v>1490938.7642506552</v>
      </c>
      <c r="I438" s="41">
        <v>1</v>
      </c>
      <c r="J438" s="41">
        <v>0</v>
      </c>
      <c r="K438" s="41">
        <v>0</v>
      </c>
      <c r="L438" s="5">
        <v>5774.94</v>
      </c>
      <c r="M438" s="5">
        <v>0</v>
      </c>
      <c r="N438" s="5">
        <v>0</v>
      </c>
      <c r="O438" s="7">
        <v>299647.59999999998</v>
      </c>
      <c r="P438" s="7">
        <v>0</v>
      </c>
      <c r="Q438" s="7">
        <v>0</v>
      </c>
      <c r="R438" s="6">
        <v>1490938.7642506552</v>
      </c>
      <c r="S438" s="6">
        <v>0</v>
      </c>
      <c r="T438" s="6">
        <v>0</v>
      </c>
    </row>
    <row r="439" spans="1:20" ht="15" customHeight="1" x14ac:dyDescent="0.2">
      <c r="A439" s="43">
        <v>444</v>
      </c>
      <c r="B439" s="3" t="s">
        <v>577</v>
      </c>
      <c r="C439" s="5">
        <v>649</v>
      </c>
      <c r="D439" s="13" t="s">
        <v>445</v>
      </c>
      <c r="E439" s="14">
        <v>45391</v>
      </c>
      <c r="F439" s="41">
        <f t="shared" si="9"/>
        <v>0</v>
      </c>
      <c r="G439" s="6">
        <v>0</v>
      </c>
      <c r="H439" s="6">
        <v>164374.13210150105</v>
      </c>
      <c r="I439" s="41">
        <v>1</v>
      </c>
      <c r="J439" s="41">
        <v>0</v>
      </c>
      <c r="K439" s="41">
        <v>0</v>
      </c>
      <c r="L439" s="5">
        <v>649</v>
      </c>
      <c r="M439" s="5">
        <v>0</v>
      </c>
      <c r="N439" s="5">
        <v>0</v>
      </c>
      <c r="O439" s="7">
        <v>0</v>
      </c>
      <c r="P439" s="7">
        <v>0</v>
      </c>
      <c r="Q439" s="7">
        <v>0</v>
      </c>
      <c r="R439" s="6">
        <v>164374.13210150105</v>
      </c>
      <c r="S439" s="6">
        <v>0</v>
      </c>
      <c r="T439" s="6">
        <v>0</v>
      </c>
    </row>
    <row r="440" spans="1:20" ht="15" customHeight="1" x14ac:dyDescent="0.2">
      <c r="A440" s="43">
        <v>250</v>
      </c>
      <c r="B440" s="3" t="s">
        <v>578</v>
      </c>
      <c r="C440" s="5">
        <v>1419</v>
      </c>
      <c r="D440" s="13" t="s">
        <v>64</v>
      </c>
      <c r="E440" s="14">
        <v>45391</v>
      </c>
      <c r="F440" s="41">
        <f t="shared" si="9"/>
        <v>0</v>
      </c>
      <c r="G440" s="6">
        <v>0</v>
      </c>
      <c r="H440" s="6">
        <v>126299.84797236121</v>
      </c>
      <c r="I440" s="41">
        <v>1</v>
      </c>
      <c r="J440" s="41">
        <v>0</v>
      </c>
      <c r="K440" s="41">
        <v>0</v>
      </c>
      <c r="L440" s="5">
        <v>1419</v>
      </c>
      <c r="M440" s="5">
        <v>0</v>
      </c>
      <c r="N440" s="5">
        <v>0</v>
      </c>
      <c r="O440" s="7">
        <v>0</v>
      </c>
      <c r="P440" s="7">
        <v>0</v>
      </c>
      <c r="Q440" s="7">
        <v>0</v>
      </c>
      <c r="R440" s="6">
        <v>126299.84797236121</v>
      </c>
      <c r="S440" s="6">
        <v>0</v>
      </c>
      <c r="T440" s="6">
        <v>0</v>
      </c>
    </row>
    <row r="441" spans="1:20" ht="15" customHeight="1" x14ac:dyDescent="0.2">
      <c r="A441" s="43">
        <v>215</v>
      </c>
      <c r="B441" s="3" t="s">
        <v>579</v>
      </c>
      <c r="C441" s="5">
        <v>116399</v>
      </c>
      <c r="D441" s="13" t="s">
        <v>43</v>
      </c>
      <c r="E441" s="14">
        <v>45527</v>
      </c>
      <c r="F441" s="41">
        <f t="shared" si="9"/>
        <v>2.8244046962230502E-2</v>
      </c>
      <c r="G441" s="6">
        <v>2354374</v>
      </c>
      <c r="H441" s="6">
        <v>83358238.397932097</v>
      </c>
      <c r="I441" s="41">
        <v>1</v>
      </c>
      <c r="J441" s="41">
        <v>0</v>
      </c>
      <c r="K441" s="41">
        <v>0</v>
      </c>
      <c r="L441" s="5">
        <v>116399</v>
      </c>
      <c r="M441" s="5">
        <v>0</v>
      </c>
      <c r="N441" s="5">
        <v>0</v>
      </c>
      <c r="O441" s="7">
        <v>2354374</v>
      </c>
      <c r="P441" s="7">
        <v>0</v>
      </c>
      <c r="Q441" s="7">
        <v>0</v>
      </c>
      <c r="R441" s="6">
        <v>83358238.397932097</v>
      </c>
      <c r="S441" s="6">
        <v>0</v>
      </c>
      <c r="T441" s="6">
        <v>0</v>
      </c>
    </row>
    <row r="442" spans="1:20" ht="15" customHeight="1" x14ac:dyDescent="0.2">
      <c r="A442" s="43">
        <v>221</v>
      </c>
      <c r="B442" s="3" t="s">
        <v>580</v>
      </c>
      <c r="C442" s="5">
        <v>149976</v>
      </c>
      <c r="D442" s="13" t="s">
        <v>581</v>
      </c>
      <c r="E442" s="14">
        <v>46031</v>
      </c>
      <c r="F442" s="41">
        <f t="shared" si="9"/>
        <v>6.2641123380808581E-3</v>
      </c>
      <c r="G442" s="6">
        <v>317840.49</v>
      </c>
      <c r="H442" s="6">
        <v>50739909</v>
      </c>
      <c r="I442" s="41">
        <v>1</v>
      </c>
      <c r="J442" s="41">
        <v>0</v>
      </c>
      <c r="K442" s="41">
        <v>0</v>
      </c>
      <c r="L442" s="5">
        <v>149976</v>
      </c>
      <c r="M442" s="5">
        <v>0</v>
      </c>
      <c r="N442" s="5">
        <v>0</v>
      </c>
      <c r="O442" s="7">
        <v>317840.49</v>
      </c>
      <c r="P442" s="7">
        <v>0</v>
      </c>
      <c r="Q442" s="7">
        <v>0</v>
      </c>
      <c r="R442" s="6">
        <v>50739909</v>
      </c>
      <c r="S442" s="6">
        <v>0</v>
      </c>
      <c r="T442" s="6">
        <v>0</v>
      </c>
    </row>
    <row r="443" spans="1:20" ht="15" customHeight="1" x14ac:dyDescent="0.2">
      <c r="A443" s="43">
        <v>1142</v>
      </c>
      <c r="B443" s="3" t="s">
        <v>582</v>
      </c>
      <c r="C443" s="5">
        <v>449995</v>
      </c>
      <c r="D443" s="13" t="s">
        <v>372</v>
      </c>
      <c r="E443" s="14">
        <v>45456</v>
      </c>
      <c r="F443" s="41">
        <f t="shared" si="9"/>
        <v>6.9201246504308603E-2</v>
      </c>
      <c r="G443" s="6">
        <v>12416409.35</v>
      </c>
      <c r="H443" s="6">
        <v>179424648.79193947</v>
      </c>
      <c r="I443" s="41">
        <v>0.98982341997565704</v>
      </c>
      <c r="J443" s="41">
        <v>0</v>
      </c>
      <c r="K443" s="41">
        <v>1.01765800243435E-2</v>
      </c>
      <c r="L443" s="5">
        <v>445415.58987194579</v>
      </c>
      <c r="M443" s="5">
        <v>0</v>
      </c>
      <c r="N443" s="5">
        <v>4579.4101280544537</v>
      </c>
      <c r="O443" s="7">
        <v>12290052.766634725</v>
      </c>
      <c r="P443" s="7">
        <v>0</v>
      </c>
      <c r="Q443" s="7">
        <v>126356.58336528187</v>
      </c>
      <c r="R443" s="6">
        <v>177598719.49516866</v>
      </c>
      <c r="S443" s="6">
        <v>0</v>
      </c>
      <c r="T443" s="6">
        <v>1825929.2967708993</v>
      </c>
    </row>
    <row r="444" spans="1:20" ht="15" customHeight="1" x14ac:dyDescent="0.2">
      <c r="A444" s="43">
        <v>16</v>
      </c>
      <c r="B444" s="3" t="s">
        <v>583</v>
      </c>
      <c r="C444" s="5">
        <v>681.87</v>
      </c>
      <c r="D444" s="13" t="s">
        <v>335</v>
      </c>
      <c r="E444" s="14">
        <v>45734</v>
      </c>
      <c r="F444" s="41">
        <f t="shared" si="9"/>
        <v>0</v>
      </c>
      <c r="G444" s="6">
        <v>0</v>
      </c>
      <c r="H444" s="6">
        <v>244355.82450798186</v>
      </c>
      <c r="I444" s="41">
        <v>1</v>
      </c>
      <c r="J444" s="41">
        <v>0</v>
      </c>
      <c r="K444" s="41">
        <v>0</v>
      </c>
      <c r="L444" s="5">
        <v>681.87</v>
      </c>
      <c r="M444" s="5">
        <v>0</v>
      </c>
      <c r="N444" s="5">
        <v>0</v>
      </c>
      <c r="O444" s="7">
        <v>0</v>
      </c>
      <c r="P444" s="7">
        <v>0</v>
      </c>
      <c r="Q444" s="7">
        <v>0</v>
      </c>
      <c r="R444" s="6">
        <v>244355.82450798186</v>
      </c>
      <c r="S444" s="6">
        <v>0</v>
      </c>
      <c r="T444" s="6">
        <v>0</v>
      </c>
    </row>
    <row r="445" spans="1:20" ht="15" customHeight="1" x14ac:dyDescent="0.2">
      <c r="A445" s="43">
        <v>627</v>
      </c>
      <c r="B445" s="3" t="s">
        <v>584</v>
      </c>
      <c r="C445" s="5">
        <v>7024.29</v>
      </c>
      <c r="D445" s="13" t="s">
        <v>234</v>
      </c>
      <c r="E445" s="14">
        <v>44769</v>
      </c>
      <c r="F445" s="41">
        <f t="shared" si="9"/>
        <v>0</v>
      </c>
      <c r="G445" s="6">
        <v>0</v>
      </c>
      <c r="H445" s="6">
        <v>1783069.5438622823</v>
      </c>
      <c r="I445" s="41">
        <v>1</v>
      </c>
      <c r="J445" s="41">
        <v>0</v>
      </c>
      <c r="K445" s="41">
        <v>0</v>
      </c>
      <c r="L445" s="5">
        <v>7024.29</v>
      </c>
      <c r="M445" s="5">
        <v>0</v>
      </c>
      <c r="N445" s="5">
        <v>0</v>
      </c>
      <c r="O445" s="7">
        <v>0</v>
      </c>
      <c r="P445" s="7">
        <v>0</v>
      </c>
      <c r="Q445" s="7">
        <v>0</v>
      </c>
      <c r="R445" s="6">
        <v>1783069.5438622823</v>
      </c>
      <c r="S445" s="6">
        <v>0</v>
      </c>
      <c r="T445" s="6">
        <v>0</v>
      </c>
    </row>
    <row r="446" spans="1:20" ht="15" customHeight="1" x14ac:dyDescent="0.2">
      <c r="A446" s="43">
        <v>247</v>
      </c>
      <c r="B446" s="3" t="s">
        <v>585</v>
      </c>
      <c r="C446" s="5">
        <v>1167</v>
      </c>
      <c r="D446" s="13" t="s">
        <v>586</v>
      </c>
      <c r="E446" s="14">
        <v>45663</v>
      </c>
      <c r="F446" s="41">
        <f t="shared" si="9"/>
        <v>1.0371734512876388E-2</v>
      </c>
      <c r="G446" s="6">
        <v>2140.34</v>
      </c>
      <c r="H446" s="6">
        <v>206362.78313360151</v>
      </c>
      <c r="I446" s="41">
        <v>1</v>
      </c>
      <c r="J446" s="41">
        <v>0</v>
      </c>
      <c r="K446" s="41">
        <v>0</v>
      </c>
      <c r="L446" s="5">
        <v>1167</v>
      </c>
      <c r="M446" s="5">
        <v>0</v>
      </c>
      <c r="N446" s="5">
        <v>0</v>
      </c>
      <c r="O446" s="7">
        <v>2140.34</v>
      </c>
      <c r="P446" s="7">
        <v>0</v>
      </c>
      <c r="Q446" s="7">
        <v>0</v>
      </c>
      <c r="R446" s="6">
        <v>206362.78313360151</v>
      </c>
      <c r="S446" s="6">
        <v>0</v>
      </c>
      <c r="T446" s="6">
        <v>0</v>
      </c>
    </row>
    <row r="447" spans="1:20" ht="15" customHeight="1" x14ac:dyDescent="0.2">
      <c r="A447" s="43">
        <v>272</v>
      </c>
      <c r="B447" s="3" t="s">
        <v>587</v>
      </c>
      <c r="C447" s="5">
        <v>2077</v>
      </c>
      <c r="D447" s="13" t="s">
        <v>37</v>
      </c>
      <c r="E447" s="14">
        <v>45663</v>
      </c>
      <c r="F447" s="41">
        <f t="shared" si="9"/>
        <v>0</v>
      </c>
      <c r="G447" s="6">
        <v>0</v>
      </c>
      <c r="H447" s="6">
        <v>352799.0411087778</v>
      </c>
      <c r="I447" s="41">
        <v>1</v>
      </c>
      <c r="J447" s="41">
        <v>0</v>
      </c>
      <c r="K447" s="41">
        <v>0</v>
      </c>
      <c r="L447" s="5">
        <v>2077</v>
      </c>
      <c r="M447" s="5">
        <v>0</v>
      </c>
      <c r="N447" s="5">
        <v>0</v>
      </c>
      <c r="O447" s="7">
        <v>0</v>
      </c>
      <c r="P447" s="7">
        <v>0</v>
      </c>
      <c r="Q447" s="7">
        <v>0</v>
      </c>
      <c r="R447" s="6">
        <v>352799.0411087778</v>
      </c>
      <c r="S447" s="6">
        <v>0</v>
      </c>
      <c r="T447" s="6">
        <v>0</v>
      </c>
    </row>
    <row r="448" spans="1:20" ht="15" customHeight="1" x14ac:dyDescent="0.2">
      <c r="A448" s="43">
        <v>1143</v>
      </c>
      <c r="B448" s="3" t="s">
        <v>588</v>
      </c>
      <c r="C448" s="5">
        <v>130047</v>
      </c>
      <c r="D448" s="13" t="s">
        <v>101</v>
      </c>
      <c r="E448" s="14" t="s">
        <v>27</v>
      </c>
      <c r="F448" s="41" t="str">
        <f t="shared" si="9"/>
        <v/>
      </c>
      <c r="G448" s="39" t="s">
        <v>27</v>
      </c>
      <c r="H448" s="6">
        <v>46759657.141246125</v>
      </c>
      <c r="I448" s="41">
        <v>4.8909801140160997E-2</v>
      </c>
      <c r="J448" s="41">
        <v>0</v>
      </c>
      <c r="K448" s="41">
        <v>0.95109019885983903</v>
      </c>
      <c r="L448" s="5">
        <v>6360.5729088745175</v>
      </c>
      <c r="M448" s="5">
        <v>0</v>
      </c>
      <c r="N448" s="5">
        <v>123686.42709112549</v>
      </c>
      <c r="O448" s="7" t="s">
        <v>30</v>
      </c>
      <c r="P448" s="7" t="s">
        <v>30</v>
      </c>
      <c r="Q448" s="7" t="s">
        <v>30</v>
      </c>
      <c r="R448" s="6">
        <v>2287005.5321604572</v>
      </c>
      <c r="S448" s="6">
        <v>0</v>
      </c>
      <c r="T448" s="6">
        <v>44472651.609085672</v>
      </c>
    </row>
    <row r="449" spans="1:20" ht="15" customHeight="1" x14ac:dyDescent="0.2">
      <c r="A449" s="43">
        <v>1164</v>
      </c>
      <c r="B449" s="3" t="s">
        <v>589</v>
      </c>
      <c r="C449" s="5">
        <v>13837</v>
      </c>
      <c r="D449" s="13" t="s">
        <v>103</v>
      </c>
      <c r="E449" s="14">
        <v>40304</v>
      </c>
      <c r="F449" s="41">
        <f t="shared" si="9"/>
        <v>0</v>
      </c>
      <c r="G449" s="6">
        <v>0</v>
      </c>
      <c r="H449" s="6">
        <v>7078737.0408615069</v>
      </c>
      <c r="I449" s="41">
        <v>0</v>
      </c>
      <c r="J449" s="41">
        <v>0</v>
      </c>
      <c r="K449" s="41">
        <v>1</v>
      </c>
      <c r="L449" s="5">
        <v>0</v>
      </c>
      <c r="M449" s="5">
        <v>0</v>
      </c>
      <c r="N449" s="5">
        <v>13837</v>
      </c>
      <c r="O449" s="7">
        <v>0</v>
      </c>
      <c r="P449" s="7">
        <v>0</v>
      </c>
      <c r="Q449" s="7">
        <v>0</v>
      </c>
      <c r="R449" s="6">
        <v>0</v>
      </c>
      <c r="S449" s="6">
        <v>0</v>
      </c>
      <c r="T449" s="6">
        <v>7078737.0408615069</v>
      </c>
    </row>
    <row r="450" spans="1:20" ht="15" customHeight="1" x14ac:dyDescent="0.2">
      <c r="A450" s="43">
        <v>596</v>
      </c>
      <c r="B450" s="3" t="s">
        <v>590</v>
      </c>
      <c r="C450" s="5">
        <v>21012</v>
      </c>
      <c r="D450" s="13" t="s">
        <v>234</v>
      </c>
      <c r="E450" s="14">
        <v>45273</v>
      </c>
      <c r="F450" s="41">
        <f t="shared" si="9"/>
        <v>1.9375195662300285E-3</v>
      </c>
      <c r="G450" s="6">
        <v>4815.7700000000004</v>
      </c>
      <c r="H450" s="6">
        <v>2485533.6090207291</v>
      </c>
      <c r="I450" s="41">
        <v>0</v>
      </c>
      <c r="J450" s="41">
        <v>1</v>
      </c>
      <c r="K450" s="41">
        <v>0</v>
      </c>
      <c r="L450" s="5">
        <v>0</v>
      </c>
      <c r="M450" s="5">
        <v>21012</v>
      </c>
      <c r="N450" s="5">
        <v>0</v>
      </c>
      <c r="O450" s="7">
        <v>0</v>
      </c>
      <c r="P450" s="7">
        <v>4815.7700000000004</v>
      </c>
      <c r="Q450" s="7">
        <v>0</v>
      </c>
      <c r="R450" s="6">
        <v>0</v>
      </c>
      <c r="S450" s="6">
        <v>2485533.6090207291</v>
      </c>
      <c r="T450" s="6">
        <v>0</v>
      </c>
    </row>
    <row r="451" spans="1:20" ht="15" customHeight="1" x14ac:dyDescent="0.2">
      <c r="A451" s="43">
        <v>598</v>
      </c>
      <c r="B451" s="3" t="s">
        <v>591</v>
      </c>
      <c r="C451" s="5">
        <v>14927</v>
      </c>
      <c r="D451" s="13" t="s">
        <v>103</v>
      </c>
      <c r="E451" s="14">
        <v>45274</v>
      </c>
      <c r="F451" s="41">
        <f t="shared" si="9"/>
        <v>0</v>
      </c>
      <c r="G451" s="6">
        <v>0</v>
      </c>
      <c r="H451" s="6">
        <v>4244908.2486350276</v>
      </c>
      <c r="I451" s="41">
        <v>0</v>
      </c>
      <c r="J451" s="41">
        <v>1</v>
      </c>
      <c r="K451" s="41">
        <v>0</v>
      </c>
      <c r="L451" s="5">
        <v>0</v>
      </c>
      <c r="M451" s="5">
        <v>14927</v>
      </c>
      <c r="N451" s="5">
        <v>0</v>
      </c>
      <c r="O451" s="7">
        <v>0</v>
      </c>
      <c r="P451" s="7">
        <v>0</v>
      </c>
      <c r="Q451" s="7">
        <v>0</v>
      </c>
      <c r="R451" s="6">
        <v>0</v>
      </c>
      <c r="S451" s="6">
        <v>4244908.2486350276</v>
      </c>
      <c r="T451" s="6">
        <v>0</v>
      </c>
    </row>
    <row r="452" spans="1:20" ht="15" customHeight="1" x14ac:dyDescent="0.2">
      <c r="A452" s="43">
        <v>2151</v>
      </c>
      <c r="B452" s="3" t="s">
        <v>592</v>
      </c>
      <c r="C452" s="5">
        <v>83447.399999999994</v>
      </c>
      <c r="D452" s="13" t="s">
        <v>322</v>
      </c>
      <c r="E452" s="14" t="s">
        <v>27</v>
      </c>
      <c r="F452" s="41" t="str">
        <f t="shared" si="9"/>
        <v/>
      </c>
      <c r="G452" s="39" t="s">
        <v>27</v>
      </c>
      <c r="H452" s="6">
        <v>32036182.649630405</v>
      </c>
      <c r="I452" s="41">
        <v>0</v>
      </c>
      <c r="J452" s="41">
        <v>1</v>
      </c>
      <c r="K452" s="41">
        <v>0</v>
      </c>
      <c r="L452" s="5">
        <v>0</v>
      </c>
      <c r="M452" s="5">
        <v>83447.399999999994</v>
      </c>
      <c r="N452" s="5">
        <v>0</v>
      </c>
      <c r="O452" s="7" t="s">
        <v>30</v>
      </c>
      <c r="P452" s="7" t="s">
        <v>30</v>
      </c>
      <c r="Q452" s="7" t="s">
        <v>30</v>
      </c>
      <c r="R452" s="6">
        <v>0</v>
      </c>
      <c r="S452" s="6">
        <v>32036182.649630405</v>
      </c>
      <c r="T452" s="6">
        <v>0</v>
      </c>
    </row>
    <row r="453" spans="1:20" ht="15" customHeight="1" x14ac:dyDescent="0.2">
      <c r="A453" s="43">
        <v>54</v>
      </c>
      <c r="B453" s="3" t="s">
        <v>593</v>
      </c>
      <c r="C453" s="5">
        <v>21105</v>
      </c>
      <c r="D453" s="13" t="s">
        <v>594</v>
      </c>
      <c r="E453" s="14">
        <v>45960</v>
      </c>
      <c r="F453" s="41">
        <f t="shared" si="9"/>
        <v>4.1359356355612491E-2</v>
      </c>
      <c r="G453" s="6">
        <v>295366.92000000004</v>
      </c>
      <c r="H453" s="6">
        <v>7141477.6734048128</v>
      </c>
      <c r="I453" s="41">
        <v>1</v>
      </c>
      <c r="J453" s="41">
        <v>0</v>
      </c>
      <c r="K453" s="41">
        <v>0</v>
      </c>
      <c r="L453" s="5">
        <v>21105</v>
      </c>
      <c r="M453" s="5">
        <v>0</v>
      </c>
      <c r="N453" s="5">
        <v>0</v>
      </c>
      <c r="O453" s="7">
        <v>295366.92000000004</v>
      </c>
      <c r="P453" s="7">
        <v>0</v>
      </c>
      <c r="Q453" s="7">
        <v>0</v>
      </c>
      <c r="R453" s="6">
        <v>7141477.6734048128</v>
      </c>
      <c r="S453" s="6">
        <v>0</v>
      </c>
      <c r="T453" s="6">
        <v>0</v>
      </c>
    </row>
    <row r="454" spans="1:20" ht="15" customHeight="1" x14ac:dyDescent="0.2">
      <c r="A454" s="43">
        <v>3759</v>
      </c>
      <c r="B454" s="3" t="s">
        <v>595</v>
      </c>
      <c r="C454" s="5">
        <v>60094</v>
      </c>
      <c r="D454" s="13" t="s">
        <v>68</v>
      </c>
      <c r="E454" s="14" t="s">
        <v>27</v>
      </c>
      <c r="F454" s="41" t="str">
        <f t="shared" si="9"/>
        <v/>
      </c>
      <c r="G454" s="39" t="s">
        <v>27</v>
      </c>
      <c r="H454" s="6">
        <v>23133887.246471364</v>
      </c>
      <c r="I454" s="41">
        <v>0.27000597039933599</v>
      </c>
      <c r="J454" s="41">
        <v>0</v>
      </c>
      <c r="K454" s="41">
        <v>0.72999402960066395</v>
      </c>
      <c r="L454" s="5">
        <v>16225.738785177697</v>
      </c>
      <c r="M454" s="5">
        <v>0</v>
      </c>
      <c r="N454" s="5">
        <v>43868.261214822298</v>
      </c>
      <c r="O454" s="7" t="s">
        <v>30</v>
      </c>
      <c r="P454" s="7" t="s">
        <v>30</v>
      </c>
      <c r="Q454" s="7" t="s">
        <v>30</v>
      </c>
      <c r="R454" s="6">
        <v>6246287.6750923237</v>
      </c>
      <c r="S454" s="6">
        <v>0</v>
      </c>
      <c r="T454" s="6">
        <v>16887599.571379039</v>
      </c>
    </row>
    <row r="455" spans="1:20" ht="15" customHeight="1" x14ac:dyDescent="0.2">
      <c r="A455" s="43">
        <v>3760</v>
      </c>
      <c r="B455" s="3" t="s">
        <v>596</v>
      </c>
      <c r="C455" s="5">
        <v>69448</v>
      </c>
      <c r="D455" s="13" t="s">
        <v>133</v>
      </c>
      <c r="E455" s="14" t="s">
        <v>27</v>
      </c>
      <c r="F455" s="41" t="str">
        <f t="shared" si="9"/>
        <v/>
      </c>
      <c r="G455" s="39" t="s">
        <v>27</v>
      </c>
      <c r="H455" s="6">
        <v>21782195.909255899</v>
      </c>
      <c r="I455" s="41">
        <v>0</v>
      </c>
      <c r="J455" s="41">
        <v>1</v>
      </c>
      <c r="K455" s="41">
        <v>0</v>
      </c>
      <c r="L455" s="5">
        <v>0</v>
      </c>
      <c r="M455" s="5">
        <v>69448</v>
      </c>
      <c r="N455" s="5">
        <v>0</v>
      </c>
      <c r="O455" s="7" t="s">
        <v>30</v>
      </c>
      <c r="P455" s="7" t="s">
        <v>30</v>
      </c>
      <c r="Q455" s="7" t="s">
        <v>30</v>
      </c>
      <c r="R455" s="6">
        <v>0</v>
      </c>
      <c r="S455" s="6">
        <v>21782195.909255899</v>
      </c>
      <c r="T455" s="6">
        <v>0</v>
      </c>
    </row>
    <row r="456" spans="1:20" ht="15" customHeight="1" x14ac:dyDescent="0.2">
      <c r="A456" s="43">
        <v>3758</v>
      </c>
      <c r="B456" s="3" t="s">
        <v>597</v>
      </c>
      <c r="C456" s="5">
        <v>72643</v>
      </c>
      <c r="D456" s="13" t="s">
        <v>62</v>
      </c>
      <c r="E456" s="14">
        <v>46204</v>
      </c>
      <c r="F456" s="41">
        <f t="shared" si="9"/>
        <v>2.3288876813716219E-2</v>
      </c>
      <c r="G456" s="6">
        <v>1315519.52</v>
      </c>
      <c r="H456" s="6">
        <v>56487031.578320317</v>
      </c>
      <c r="I456" s="41">
        <v>1</v>
      </c>
      <c r="J456" s="41">
        <v>0</v>
      </c>
      <c r="K456" s="41">
        <v>0</v>
      </c>
      <c r="L456" s="5">
        <v>72643</v>
      </c>
      <c r="M456" s="5">
        <v>0</v>
      </c>
      <c r="N456" s="5">
        <v>0</v>
      </c>
      <c r="O456" s="7">
        <v>1315519.52</v>
      </c>
      <c r="P456" s="7">
        <v>0</v>
      </c>
      <c r="Q456" s="7">
        <v>0</v>
      </c>
      <c r="R456" s="6">
        <v>56487031.578320317</v>
      </c>
      <c r="S456" s="6">
        <v>0</v>
      </c>
      <c r="T456" s="6">
        <v>0</v>
      </c>
    </row>
    <row r="457" spans="1:20" ht="15" customHeight="1" x14ac:dyDescent="0.2">
      <c r="A457" s="43">
        <v>604</v>
      </c>
      <c r="B457" s="3" t="s">
        <v>598</v>
      </c>
      <c r="C457" s="5">
        <v>1937</v>
      </c>
      <c r="D457" s="13" t="s">
        <v>79</v>
      </c>
      <c r="E457" s="14">
        <v>46218</v>
      </c>
      <c r="F457" s="41">
        <f t="shared" si="9"/>
        <v>0</v>
      </c>
      <c r="G457" s="6">
        <v>0</v>
      </c>
      <c r="H457" s="6">
        <v>1653728.6623078282</v>
      </c>
      <c r="I457" s="41">
        <v>1</v>
      </c>
      <c r="J457" s="41">
        <v>0</v>
      </c>
      <c r="K457" s="41">
        <v>0</v>
      </c>
      <c r="L457" s="5">
        <v>1937</v>
      </c>
      <c r="M457" s="5">
        <v>0</v>
      </c>
      <c r="N457" s="5">
        <v>0</v>
      </c>
      <c r="O457" s="7">
        <v>0</v>
      </c>
      <c r="P457" s="7">
        <v>0</v>
      </c>
      <c r="Q457" s="7">
        <v>0</v>
      </c>
      <c r="R457" s="6">
        <v>1653728.6623078282</v>
      </c>
      <c r="S457" s="6">
        <v>0</v>
      </c>
      <c r="T457" s="6">
        <v>0</v>
      </c>
    </row>
    <row r="458" spans="1:20" ht="15" customHeight="1" x14ac:dyDescent="0.2">
      <c r="A458" s="43">
        <v>2837</v>
      </c>
      <c r="B458" s="3" t="s">
        <v>599</v>
      </c>
      <c r="C458" s="5">
        <v>8264</v>
      </c>
      <c r="D458" s="13" t="s">
        <v>51</v>
      </c>
      <c r="E458" s="14">
        <v>45524</v>
      </c>
      <c r="F458" s="41">
        <f t="shared" si="9"/>
        <v>5.0664482773547174E-2</v>
      </c>
      <c r="G458" s="6">
        <v>63140.049999999988</v>
      </c>
      <c r="H458" s="6">
        <v>1246238.9141958542</v>
      </c>
      <c r="I458" s="41">
        <v>0</v>
      </c>
      <c r="J458" s="41">
        <v>1</v>
      </c>
      <c r="K458" s="41">
        <v>0</v>
      </c>
      <c r="L458" s="5">
        <v>0</v>
      </c>
      <c r="M458" s="5">
        <v>8264</v>
      </c>
      <c r="N458" s="5">
        <v>0</v>
      </c>
      <c r="O458" s="7">
        <v>0</v>
      </c>
      <c r="P458" s="7">
        <v>63140.049999999988</v>
      </c>
      <c r="Q458" s="7">
        <v>0</v>
      </c>
      <c r="R458" s="6">
        <v>0</v>
      </c>
      <c r="S458" s="6">
        <v>1246238.9141958542</v>
      </c>
      <c r="T458" s="6">
        <v>0</v>
      </c>
    </row>
    <row r="459" spans="1:20" ht="15" customHeight="1" x14ac:dyDescent="0.2">
      <c r="A459" s="43">
        <v>2838</v>
      </c>
      <c r="B459" s="3" t="s">
        <v>600</v>
      </c>
      <c r="C459" s="5">
        <v>8264</v>
      </c>
      <c r="D459" s="13" t="s">
        <v>51</v>
      </c>
      <c r="E459" s="14">
        <v>45525</v>
      </c>
      <c r="F459" s="41">
        <f t="shared" si="9"/>
        <v>4.9805762998542766E-2</v>
      </c>
      <c r="G459" s="6">
        <v>62069.87999999999</v>
      </c>
      <c r="H459" s="6">
        <v>1246238.9141958542</v>
      </c>
      <c r="I459" s="41">
        <v>0</v>
      </c>
      <c r="J459" s="41">
        <v>1</v>
      </c>
      <c r="K459" s="41">
        <v>0</v>
      </c>
      <c r="L459" s="5">
        <v>0</v>
      </c>
      <c r="M459" s="5">
        <v>8264</v>
      </c>
      <c r="N459" s="5">
        <v>0</v>
      </c>
      <c r="O459" s="7">
        <v>0</v>
      </c>
      <c r="P459" s="7">
        <v>62069.87999999999</v>
      </c>
      <c r="Q459" s="7">
        <v>0</v>
      </c>
      <c r="R459" s="6">
        <v>0</v>
      </c>
      <c r="S459" s="6">
        <v>1246238.9141958542</v>
      </c>
      <c r="T459" s="6">
        <v>0</v>
      </c>
    </row>
    <row r="460" spans="1:20" ht="15" customHeight="1" x14ac:dyDescent="0.2">
      <c r="A460" s="43">
        <v>2839</v>
      </c>
      <c r="B460" s="3" t="s">
        <v>601</v>
      </c>
      <c r="C460" s="5">
        <v>6375</v>
      </c>
      <c r="D460" s="13" t="s">
        <v>51</v>
      </c>
      <c r="E460" s="14">
        <v>45525</v>
      </c>
      <c r="F460" s="41">
        <f t="shared" si="9"/>
        <v>5.0341601628909813E-2</v>
      </c>
      <c r="G460" s="6">
        <v>48692.759999999987</v>
      </c>
      <c r="H460" s="6">
        <v>967246.9374124374</v>
      </c>
      <c r="I460" s="41">
        <v>0</v>
      </c>
      <c r="J460" s="41">
        <v>1</v>
      </c>
      <c r="K460" s="41">
        <v>0</v>
      </c>
      <c r="L460" s="5">
        <v>0</v>
      </c>
      <c r="M460" s="5">
        <v>6375</v>
      </c>
      <c r="N460" s="5">
        <v>0</v>
      </c>
      <c r="O460" s="7">
        <v>0</v>
      </c>
      <c r="P460" s="7">
        <v>48692.759999999987</v>
      </c>
      <c r="Q460" s="7">
        <v>0</v>
      </c>
      <c r="R460" s="6">
        <v>0</v>
      </c>
      <c r="S460" s="6">
        <v>967246.9374124374</v>
      </c>
      <c r="T460" s="6">
        <v>0</v>
      </c>
    </row>
    <row r="461" spans="1:20" ht="15" customHeight="1" x14ac:dyDescent="0.2">
      <c r="A461" s="43">
        <v>214</v>
      </c>
      <c r="B461" s="3" t="s">
        <v>602</v>
      </c>
      <c r="C461" s="5">
        <v>104604</v>
      </c>
      <c r="D461" s="13" t="s">
        <v>43</v>
      </c>
      <c r="E461" s="14">
        <v>45302</v>
      </c>
      <c r="F461" s="41">
        <f t="shared" si="9"/>
        <v>4.4853518574169607E-4</v>
      </c>
      <c r="G461" s="6">
        <v>31463</v>
      </c>
      <c r="H461" s="6">
        <v>70146113.393474147</v>
      </c>
      <c r="I461" s="41">
        <v>1</v>
      </c>
      <c r="J461" s="41">
        <v>0</v>
      </c>
      <c r="K461" s="41">
        <v>0</v>
      </c>
      <c r="L461" s="5">
        <v>104604</v>
      </c>
      <c r="M461" s="5">
        <v>0</v>
      </c>
      <c r="N461" s="5">
        <v>0</v>
      </c>
      <c r="O461" s="7">
        <v>31463</v>
      </c>
      <c r="P461" s="7">
        <v>0</v>
      </c>
      <c r="Q461" s="7">
        <v>0</v>
      </c>
      <c r="R461" s="6">
        <v>70146113.393474147</v>
      </c>
      <c r="S461" s="6">
        <v>0</v>
      </c>
      <c r="T461" s="6">
        <v>0</v>
      </c>
    </row>
    <row r="462" spans="1:20" ht="15" customHeight="1" x14ac:dyDescent="0.2">
      <c r="A462" s="43">
        <v>260</v>
      </c>
      <c r="B462" s="3" t="s">
        <v>603</v>
      </c>
      <c r="C462" s="5">
        <v>90360</v>
      </c>
      <c r="D462" s="13" t="s">
        <v>51</v>
      </c>
      <c r="E462" s="14">
        <v>44938</v>
      </c>
      <c r="F462" s="41">
        <f t="shared" si="9"/>
        <v>1.1780823879097374E-2</v>
      </c>
      <c r="G462" s="6">
        <v>332287.78999999998</v>
      </c>
      <c r="H462" s="6">
        <v>28205819.339136004</v>
      </c>
      <c r="I462" s="41">
        <v>1</v>
      </c>
      <c r="J462" s="41">
        <v>0</v>
      </c>
      <c r="K462" s="41">
        <v>0</v>
      </c>
      <c r="L462" s="5">
        <v>90360</v>
      </c>
      <c r="M462" s="5">
        <v>0</v>
      </c>
      <c r="N462" s="5">
        <v>0</v>
      </c>
      <c r="O462" s="7">
        <v>332287.78999999998</v>
      </c>
      <c r="P462" s="7">
        <v>0</v>
      </c>
      <c r="Q462" s="7">
        <v>0</v>
      </c>
      <c r="R462" s="6">
        <v>28205819.339136004</v>
      </c>
      <c r="S462" s="6">
        <v>0</v>
      </c>
      <c r="T462" s="6">
        <v>0</v>
      </c>
    </row>
    <row r="463" spans="1:20" ht="15" customHeight="1" x14ac:dyDescent="0.2">
      <c r="A463" s="43">
        <v>2440</v>
      </c>
      <c r="B463" s="3" t="s">
        <v>604</v>
      </c>
      <c r="C463" s="5">
        <v>27662</v>
      </c>
      <c r="D463" s="13" t="s">
        <v>480</v>
      </c>
      <c r="E463" s="14">
        <v>44747</v>
      </c>
      <c r="F463" s="41">
        <f t="shared" ref="F463:F496" si="10">IF(H463=0,"No CRV",IF(G463="No FCA","",G463/H463))</f>
        <v>3.5755227664924283E-2</v>
      </c>
      <c r="G463" s="6">
        <v>153044.99999999997</v>
      </c>
      <c r="H463" s="6">
        <v>4280353.1118370257</v>
      </c>
      <c r="I463" s="41">
        <v>0</v>
      </c>
      <c r="J463" s="41">
        <v>1</v>
      </c>
      <c r="K463" s="41">
        <v>0</v>
      </c>
      <c r="L463" s="5">
        <v>0</v>
      </c>
      <c r="M463" s="5">
        <v>27662</v>
      </c>
      <c r="N463" s="5">
        <v>0</v>
      </c>
      <c r="O463" s="7">
        <v>0</v>
      </c>
      <c r="P463" s="7">
        <v>153044.99999999997</v>
      </c>
      <c r="Q463" s="7">
        <v>0</v>
      </c>
      <c r="R463" s="6">
        <v>0</v>
      </c>
      <c r="S463" s="6">
        <v>4280353.1118370257</v>
      </c>
      <c r="T463" s="6">
        <v>0</v>
      </c>
    </row>
    <row r="464" spans="1:20" ht="15" customHeight="1" x14ac:dyDescent="0.2">
      <c r="A464" s="43">
        <v>57</v>
      </c>
      <c r="B464" s="3" t="s">
        <v>605</v>
      </c>
      <c r="C464" s="5">
        <v>123636</v>
      </c>
      <c r="D464" s="13" t="s">
        <v>37</v>
      </c>
      <c r="E464" s="14">
        <v>45471</v>
      </c>
      <c r="F464" s="41">
        <f t="shared" si="10"/>
        <v>1.0265933085885841E-3</v>
      </c>
      <c r="G464" s="6">
        <v>85613.6</v>
      </c>
      <c r="H464" s="6">
        <v>83395828.984806269</v>
      </c>
      <c r="I464" s="41">
        <v>1</v>
      </c>
      <c r="J464" s="41">
        <v>0</v>
      </c>
      <c r="K464" s="41">
        <v>0</v>
      </c>
      <c r="L464" s="5">
        <v>123636</v>
      </c>
      <c r="M464" s="5">
        <v>0</v>
      </c>
      <c r="N464" s="5">
        <v>0</v>
      </c>
      <c r="O464" s="7">
        <v>85613.6</v>
      </c>
      <c r="P464" s="7">
        <v>0</v>
      </c>
      <c r="Q464" s="7">
        <v>0</v>
      </c>
      <c r="R464" s="6">
        <v>83395828.984806269</v>
      </c>
      <c r="S464" s="6">
        <v>0</v>
      </c>
      <c r="T464" s="6">
        <v>0</v>
      </c>
    </row>
    <row r="465" spans="1:20" ht="15" customHeight="1" x14ac:dyDescent="0.2">
      <c r="A465" s="43">
        <v>2080</v>
      </c>
      <c r="B465" s="3" t="s">
        <v>606</v>
      </c>
      <c r="C465" s="5">
        <v>7909</v>
      </c>
      <c r="D465" s="13" t="s">
        <v>232</v>
      </c>
      <c r="E465" s="14">
        <v>45686</v>
      </c>
      <c r="F465" s="41">
        <f t="shared" si="10"/>
        <v>1.1586106849729667</v>
      </c>
      <c r="G465" s="6">
        <v>1042880.6699999998</v>
      </c>
      <c r="H465" s="6">
        <v>900113.11264951155</v>
      </c>
      <c r="I465" s="41">
        <v>0</v>
      </c>
      <c r="J465" s="41">
        <v>1</v>
      </c>
      <c r="K465" s="41">
        <v>0</v>
      </c>
      <c r="L465" s="5">
        <v>0</v>
      </c>
      <c r="M465" s="5">
        <v>7909</v>
      </c>
      <c r="N465" s="5">
        <v>0</v>
      </c>
      <c r="O465" s="7">
        <v>0</v>
      </c>
      <c r="P465" s="7">
        <v>1042880.6699999998</v>
      </c>
      <c r="Q465" s="7">
        <v>0</v>
      </c>
      <c r="R465" s="6">
        <v>0</v>
      </c>
      <c r="S465" s="6">
        <v>900113.11264951155</v>
      </c>
      <c r="T465" s="6">
        <v>0</v>
      </c>
    </row>
    <row r="466" spans="1:20" ht="15" customHeight="1" x14ac:dyDescent="0.2">
      <c r="A466" s="43">
        <v>1</v>
      </c>
      <c r="B466" s="3" t="s">
        <v>607</v>
      </c>
      <c r="C466" s="5">
        <v>52140</v>
      </c>
      <c r="D466" s="13" t="s">
        <v>223</v>
      </c>
      <c r="E466" s="14">
        <v>45840</v>
      </c>
      <c r="F466" s="41">
        <f t="shared" si="10"/>
        <v>2.3379236458485754E-2</v>
      </c>
      <c r="G466" s="6">
        <v>840083.44999999984</v>
      </c>
      <c r="H466" s="6">
        <v>35932886.494891591</v>
      </c>
      <c r="I466" s="41">
        <v>1</v>
      </c>
      <c r="J466" s="41">
        <v>0</v>
      </c>
      <c r="K466" s="41">
        <v>0</v>
      </c>
      <c r="L466" s="5">
        <v>52140</v>
      </c>
      <c r="M466" s="5">
        <v>0</v>
      </c>
      <c r="N466" s="5">
        <v>0</v>
      </c>
      <c r="O466" s="7">
        <v>840083.44999999984</v>
      </c>
      <c r="P466" s="7">
        <v>0</v>
      </c>
      <c r="Q466" s="7">
        <v>0</v>
      </c>
      <c r="R466" s="6">
        <v>35932886.494891591</v>
      </c>
      <c r="S466" s="6">
        <v>0</v>
      </c>
      <c r="T466" s="6">
        <v>0</v>
      </c>
    </row>
    <row r="467" spans="1:20" ht="15" customHeight="1" x14ac:dyDescent="0.2">
      <c r="A467" s="43">
        <v>58</v>
      </c>
      <c r="B467" s="3" t="s">
        <v>608</v>
      </c>
      <c r="C467" s="5">
        <v>27996.880000000001</v>
      </c>
      <c r="D467" s="13" t="s">
        <v>181</v>
      </c>
      <c r="E467" s="14">
        <v>45471</v>
      </c>
      <c r="F467" s="41">
        <f t="shared" si="10"/>
        <v>3.230900755658863E-2</v>
      </c>
      <c r="G467" s="6">
        <v>466874.65</v>
      </c>
      <c r="H467" s="6">
        <v>14450293.751124285</v>
      </c>
      <c r="I467" s="41">
        <v>1</v>
      </c>
      <c r="J467" s="41">
        <v>0</v>
      </c>
      <c r="K467" s="41">
        <v>0</v>
      </c>
      <c r="L467" s="5">
        <v>27996.880000000001</v>
      </c>
      <c r="M467" s="5">
        <v>0</v>
      </c>
      <c r="N467" s="5">
        <v>0</v>
      </c>
      <c r="O467" s="7">
        <v>466874.65</v>
      </c>
      <c r="P467" s="7">
        <v>0</v>
      </c>
      <c r="Q467" s="7">
        <v>0</v>
      </c>
      <c r="R467" s="6">
        <v>14450293.751124285</v>
      </c>
      <c r="S467" s="6">
        <v>0</v>
      </c>
      <c r="T467" s="6">
        <v>0</v>
      </c>
    </row>
    <row r="468" spans="1:20" ht="15" customHeight="1" x14ac:dyDescent="0.2">
      <c r="A468" s="43">
        <v>440</v>
      </c>
      <c r="B468" s="3" t="s">
        <v>609</v>
      </c>
      <c r="C468" s="5">
        <v>43249</v>
      </c>
      <c r="D468" s="13" t="s">
        <v>37</v>
      </c>
      <c r="E468" s="14">
        <v>44943</v>
      </c>
      <c r="F468" s="41">
        <f t="shared" si="10"/>
        <v>3.7736977310280629E-4</v>
      </c>
      <c r="G468" s="6">
        <v>15196.42</v>
      </c>
      <c r="H468" s="6">
        <v>40269308.999107517</v>
      </c>
      <c r="I468" s="41">
        <v>1</v>
      </c>
      <c r="J468" s="41">
        <v>0</v>
      </c>
      <c r="K468" s="41">
        <v>0</v>
      </c>
      <c r="L468" s="5">
        <v>43249</v>
      </c>
      <c r="M468" s="5">
        <v>0</v>
      </c>
      <c r="N468" s="5">
        <v>0</v>
      </c>
      <c r="O468" s="7">
        <v>15196.42</v>
      </c>
      <c r="P468" s="7">
        <v>0</v>
      </c>
      <c r="Q468" s="7">
        <v>0</v>
      </c>
      <c r="R468" s="6">
        <v>40269308.999107517</v>
      </c>
      <c r="S468" s="6">
        <v>0</v>
      </c>
      <c r="T468" s="6">
        <v>0</v>
      </c>
    </row>
    <row r="469" spans="1:20" ht="15" customHeight="1" x14ac:dyDescent="0.2">
      <c r="A469" s="43">
        <v>396</v>
      </c>
      <c r="B469" s="3" t="s">
        <v>610</v>
      </c>
      <c r="C469" s="5">
        <v>38302</v>
      </c>
      <c r="D469" s="13" t="s">
        <v>159</v>
      </c>
      <c r="E469" s="14">
        <v>45183</v>
      </c>
      <c r="F469" s="41">
        <f t="shared" si="10"/>
        <v>1.7554024528042157E-2</v>
      </c>
      <c r="G469" s="6">
        <v>251275.92</v>
      </c>
      <c r="H469" s="6">
        <v>14314433.684343578</v>
      </c>
      <c r="I469" s="41">
        <v>0</v>
      </c>
      <c r="J469" s="41">
        <v>1</v>
      </c>
      <c r="K469" s="41">
        <v>0</v>
      </c>
      <c r="L469" s="5">
        <v>0</v>
      </c>
      <c r="M469" s="5">
        <v>38302</v>
      </c>
      <c r="N469" s="5">
        <v>0</v>
      </c>
      <c r="O469" s="7">
        <v>0</v>
      </c>
      <c r="P469" s="7">
        <v>251275.92</v>
      </c>
      <c r="Q469" s="7">
        <v>0</v>
      </c>
      <c r="R469" s="6">
        <v>0</v>
      </c>
      <c r="S469" s="6">
        <v>14314433.684343578</v>
      </c>
      <c r="T469" s="6">
        <v>0</v>
      </c>
    </row>
    <row r="470" spans="1:20" ht="15" customHeight="1" x14ac:dyDescent="0.2">
      <c r="A470" s="43">
        <v>550</v>
      </c>
      <c r="B470" s="3" t="s">
        <v>611</v>
      </c>
      <c r="C470" s="5">
        <v>38708</v>
      </c>
      <c r="D470" s="13" t="s">
        <v>68</v>
      </c>
      <c r="E470" s="14">
        <v>45358</v>
      </c>
      <c r="F470" s="41">
        <f t="shared" si="10"/>
        <v>6.4586313580811766E-2</v>
      </c>
      <c r="G470" s="6">
        <v>1205332.5</v>
      </c>
      <c r="H470" s="6">
        <v>18662351.714684296</v>
      </c>
      <c r="I470" s="41">
        <v>1</v>
      </c>
      <c r="J470" s="41">
        <v>0</v>
      </c>
      <c r="K470" s="41">
        <v>0</v>
      </c>
      <c r="L470" s="5">
        <v>38708</v>
      </c>
      <c r="M470" s="5">
        <v>0</v>
      </c>
      <c r="N470" s="5">
        <v>0</v>
      </c>
      <c r="O470" s="7">
        <v>1205332.5</v>
      </c>
      <c r="P470" s="7">
        <v>0</v>
      </c>
      <c r="Q470" s="7">
        <v>0</v>
      </c>
      <c r="R470" s="6">
        <v>18662351.714684296</v>
      </c>
      <c r="S470" s="6">
        <v>0</v>
      </c>
      <c r="T470" s="6">
        <v>0</v>
      </c>
    </row>
    <row r="471" spans="1:20" ht="15" customHeight="1" x14ac:dyDescent="0.2">
      <c r="A471" s="43">
        <v>1280</v>
      </c>
      <c r="B471" s="3" t="s">
        <v>612</v>
      </c>
      <c r="C471" s="5">
        <v>84629</v>
      </c>
      <c r="D471" s="13" t="s">
        <v>184</v>
      </c>
      <c r="E471" s="14" t="s">
        <v>27</v>
      </c>
      <c r="F471" s="41">
        <f t="shared" si="10"/>
        <v>0</v>
      </c>
      <c r="G471" s="6">
        <v>0</v>
      </c>
      <c r="H471" s="6">
        <v>38366057.747689351</v>
      </c>
      <c r="I471" s="41">
        <v>1</v>
      </c>
      <c r="J471" s="41">
        <v>0</v>
      </c>
      <c r="K471" s="41">
        <v>0</v>
      </c>
      <c r="L471" s="5">
        <v>84629</v>
      </c>
      <c r="M471" s="5">
        <v>0</v>
      </c>
      <c r="N471" s="5">
        <v>0</v>
      </c>
      <c r="O471" s="7">
        <v>0</v>
      </c>
      <c r="P471" s="7">
        <v>0</v>
      </c>
      <c r="Q471" s="7">
        <v>0</v>
      </c>
      <c r="R471" s="6">
        <v>38366057.747689351</v>
      </c>
      <c r="S471" s="6">
        <v>0</v>
      </c>
      <c r="T471" s="6">
        <v>0</v>
      </c>
    </row>
    <row r="472" spans="1:20" ht="15" customHeight="1" x14ac:dyDescent="0.2">
      <c r="A472" s="43">
        <v>5307</v>
      </c>
      <c r="B472" s="3" t="s">
        <v>613</v>
      </c>
      <c r="C472" s="5">
        <v>287418</v>
      </c>
      <c r="D472" s="13" t="s">
        <v>238</v>
      </c>
      <c r="E472" s="14" t="s">
        <v>27</v>
      </c>
      <c r="F472" s="41" t="str">
        <f t="shared" si="10"/>
        <v/>
      </c>
      <c r="G472" s="39" t="s">
        <v>27</v>
      </c>
      <c r="H472" s="6">
        <v>142697498.92891854</v>
      </c>
      <c r="I472" s="41">
        <v>0</v>
      </c>
      <c r="J472" s="41">
        <v>1</v>
      </c>
      <c r="K472" s="41">
        <v>0</v>
      </c>
      <c r="L472" s="5">
        <v>0</v>
      </c>
      <c r="M472" s="5">
        <v>287418</v>
      </c>
      <c r="N472" s="5">
        <v>0</v>
      </c>
      <c r="O472" s="7" t="s">
        <v>30</v>
      </c>
      <c r="P472" s="7" t="s">
        <v>30</v>
      </c>
      <c r="Q472" s="7" t="s">
        <v>30</v>
      </c>
      <c r="R472" s="6">
        <v>0</v>
      </c>
      <c r="S472" s="6">
        <v>142697498.92891854</v>
      </c>
      <c r="T472" s="6">
        <v>0</v>
      </c>
    </row>
    <row r="473" spans="1:20" ht="15" customHeight="1" x14ac:dyDescent="0.2">
      <c r="A473" s="43">
        <v>5320</v>
      </c>
      <c r="B473" s="3" t="s">
        <v>614</v>
      </c>
      <c r="C473" s="5">
        <v>5085</v>
      </c>
      <c r="D473" s="13" t="s">
        <v>135</v>
      </c>
      <c r="E473" s="14" t="s">
        <v>27</v>
      </c>
      <c r="F473" s="41" t="str">
        <f t="shared" si="10"/>
        <v/>
      </c>
      <c r="G473" s="39" t="s">
        <v>27</v>
      </c>
      <c r="H473" s="6">
        <v>11234692</v>
      </c>
      <c r="I473" s="41">
        <v>0</v>
      </c>
      <c r="J473" s="41">
        <v>1</v>
      </c>
      <c r="K473" s="41">
        <v>0</v>
      </c>
      <c r="L473" s="5">
        <v>0</v>
      </c>
      <c r="M473" s="5">
        <v>5085</v>
      </c>
      <c r="N473" s="5">
        <v>0</v>
      </c>
      <c r="O473" s="7" t="s">
        <v>30</v>
      </c>
      <c r="P473" s="7" t="s">
        <v>30</v>
      </c>
      <c r="Q473" s="7" t="s">
        <v>30</v>
      </c>
      <c r="R473" s="6">
        <v>0</v>
      </c>
      <c r="S473" s="6">
        <v>11234692</v>
      </c>
      <c r="T473" s="6">
        <v>0</v>
      </c>
    </row>
    <row r="474" spans="1:20" ht="15" customHeight="1" x14ac:dyDescent="0.2">
      <c r="A474" s="43">
        <v>2374</v>
      </c>
      <c r="B474" s="3" t="s">
        <v>615</v>
      </c>
      <c r="C474" s="5">
        <v>66957.179999999993</v>
      </c>
      <c r="D474" s="13" t="s">
        <v>257</v>
      </c>
      <c r="E474" s="14">
        <v>45839</v>
      </c>
      <c r="F474" s="41">
        <f t="shared" si="10"/>
        <v>3.695420678372214E-4</v>
      </c>
      <c r="G474" s="6">
        <v>13377.130000000001</v>
      </c>
      <c r="H474" s="6">
        <v>36199207.517268255</v>
      </c>
      <c r="I474" s="41">
        <v>8.4056382668218105E-2</v>
      </c>
      <c r="J474" s="41">
        <v>0.91594361733178198</v>
      </c>
      <c r="K474" s="41">
        <v>0</v>
      </c>
      <c r="L474" s="5">
        <v>5628.178344464759</v>
      </c>
      <c r="M474" s="5">
        <v>61329.001655535241</v>
      </c>
      <c r="N474" s="5">
        <v>0</v>
      </c>
      <c r="O474" s="7">
        <v>1124.4331582825005</v>
      </c>
      <c r="P474" s="7">
        <v>12252.696841717501</v>
      </c>
      <c r="Q474" s="7">
        <v>0</v>
      </c>
      <c r="R474" s="6">
        <v>3042774.439357738</v>
      </c>
      <c r="S474" s="6">
        <v>33156433.07791052</v>
      </c>
      <c r="T474" s="6">
        <v>0</v>
      </c>
    </row>
    <row r="475" spans="1:20" ht="15" customHeight="1" x14ac:dyDescent="0.2">
      <c r="A475" s="43">
        <v>9001</v>
      </c>
      <c r="B475" s="3" t="s">
        <v>616</v>
      </c>
      <c r="C475" s="5">
        <v>19387</v>
      </c>
      <c r="D475" s="13" t="s">
        <v>257</v>
      </c>
      <c r="E475" s="14" t="s">
        <v>27</v>
      </c>
      <c r="F475" s="41" t="str">
        <f t="shared" si="10"/>
        <v/>
      </c>
      <c r="G475" s="39" t="s">
        <v>27</v>
      </c>
      <c r="H475" s="6">
        <v>3880415</v>
      </c>
      <c r="I475" s="41">
        <v>0</v>
      </c>
      <c r="J475" s="41">
        <v>0</v>
      </c>
      <c r="K475" s="41">
        <v>1</v>
      </c>
      <c r="L475" s="5">
        <v>0</v>
      </c>
      <c r="M475" s="5">
        <v>0</v>
      </c>
      <c r="N475" s="5">
        <v>19387</v>
      </c>
      <c r="O475" s="7">
        <v>0</v>
      </c>
      <c r="P475" s="7">
        <v>0</v>
      </c>
      <c r="Q475" s="7">
        <v>0</v>
      </c>
      <c r="R475" s="6">
        <v>0</v>
      </c>
      <c r="S475" s="6">
        <v>0</v>
      </c>
      <c r="T475" s="6">
        <v>3880415</v>
      </c>
    </row>
    <row r="476" spans="1:20" ht="15" customHeight="1" x14ac:dyDescent="0.2">
      <c r="A476" s="43">
        <v>2144</v>
      </c>
      <c r="B476" s="3" t="s">
        <v>617</v>
      </c>
      <c r="C476" s="5">
        <v>30980</v>
      </c>
      <c r="D476" s="13" t="s">
        <v>49</v>
      </c>
      <c r="E476" s="14">
        <v>44993</v>
      </c>
      <c r="F476" s="41">
        <f t="shared" si="10"/>
        <v>3.6996037666470152E-2</v>
      </c>
      <c r="G476" s="6">
        <v>565477.82999999996</v>
      </c>
      <c r="H476" s="6">
        <v>15284821.447581606</v>
      </c>
      <c r="I476" s="41">
        <v>2.9237069398078699E-2</v>
      </c>
      <c r="J476" s="41">
        <v>0.97076293060192098</v>
      </c>
      <c r="K476" s="41">
        <v>0</v>
      </c>
      <c r="L476" s="5">
        <v>905.7644099524781</v>
      </c>
      <c r="M476" s="5">
        <v>30074.235590047512</v>
      </c>
      <c r="N476" s="5">
        <v>0</v>
      </c>
      <c r="O476" s="7">
        <v>16532.914558784949</v>
      </c>
      <c r="P476" s="7">
        <v>548944.91544121481</v>
      </c>
      <c r="Q476" s="7">
        <v>0</v>
      </c>
      <c r="R476" s="6">
        <v>446883.38540018513</v>
      </c>
      <c r="S476" s="6">
        <v>14837938.062181415</v>
      </c>
      <c r="T476" s="6">
        <v>0</v>
      </c>
    </row>
    <row r="477" spans="1:20" ht="15" customHeight="1" x14ac:dyDescent="0.2">
      <c r="A477" s="43">
        <v>261</v>
      </c>
      <c r="B477" s="3" t="s">
        <v>618</v>
      </c>
      <c r="C477" s="5">
        <v>47182</v>
      </c>
      <c r="D477" s="13" t="s">
        <v>51</v>
      </c>
      <c r="E477" s="14">
        <v>45128</v>
      </c>
      <c r="F477" s="41">
        <f t="shared" si="10"/>
        <v>7.125224008925608E-3</v>
      </c>
      <c r="G477" s="6">
        <v>74911.899999999994</v>
      </c>
      <c r="H477" s="6">
        <v>10513620.330555158</v>
      </c>
      <c r="I477" s="41">
        <v>0</v>
      </c>
      <c r="J477" s="41">
        <v>1</v>
      </c>
      <c r="K477" s="41">
        <v>0</v>
      </c>
      <c r="L477" s="5">
        <v>0</v>
      </c>
      <c r="M477" s="5">
        <v>47182</v>
      </c>
      <c r="N477" s="5">
        <v>0</v>
      </c>
      <c r="O477" s="7">
        <v>0</v>
      </c>
      <c r="P477" s="7">
        <v>74911.899999999994</v>
      </c>
      <c r="Q477" s="7">
        <v>0</v>
      </c>
      <c r="R477" s="6">
        <v>0</v>
      </c>
      <c r="S477" s="6">
        <v>10513620.330555158</v>
      </c>
      <c r="T477" s="6">
        <v>0</v>
      </c>
    </row>
    <row r="478" spans="1:20" ht="15" customHeight="1" x14ac:dyDescent="0.2">
      <c r="A478" s="43">
        <v>1760</v>
      </c>
      <c r="B478" s="3" t="s">
        <v>619</v>
      </c>
      <c r="C478" s="5">
        <v>142142</v>
      </c>
      <c r="D478" s="13" t="s">
        <v>37</v>
      </c>
      <c r="E478" s="14">
        <v>45938</v>
      </c>
      <c r="F478" s="41">
        <f t="shared" si="10"/>
        <v>2.318471139562164E-2</v>
      </c>
      <c r="G478" s="6">
        <v>2568408</v>
      </c>
      <c r="H478" s="6">
        <v>110780244.62642376</v>
      </c>
      <c r="I478" s="41">
        <v>1</v>
      </c>
      <c r="J478" s="41">
        <v>0</v>
      </c>
      <c r="K478" s="41">
        <v>0</v>
      </c>
      <c r="L478" s="5">
        <v>142142</v>
      </c>
      <c r="M478" s="5">
        <v>0</v>
      </c>
      <c r="N478" s="5">
        <v>0</v>
      </c>
      <c r="O478" s="7">
        <v>2568408</v>
      </c>
      <c r="P478" s="7">
        <v>0</v>
      </c>
      <c r="Q478" s="7">
        <v>0</v>
      </c>
      <c r="R478" s="6">
        <v>110780244.62642376</v>
      </c>
      <c r="S478" s="6">
        <v>0</v>
      </c>
      <c r="T478" s="6">
        <v>0</v>
      </c>
    </row>
    <row r="479" spans="1:20" ht="15" customHeight="1" x14ac:dyDescent="0.2">
      <c r="A479" s="43">
        <v>1193</v>
      </c>
      <c r="B479" s="3" t="s">
        <v>620</v>
      </c>
      <c r="C479" s="5">
        <v>93383</v>
      </c>
      <c r="D479" s="13" t="s">
        <v>621</v>
      </c>
      <c r="E479" s="14" t="s">
        <v>27</v>
      </c>
      <c r="F479" s="41">
        <f t="shared" si="10"/>
        <v>0</v>
      </c>
      <c r="G479" s="6">
        <v>0</v>
      </c>
      <c r="H479" s="6">
        <v>92276731.724379152</v>
      </c>
      <c r="I479" s="41">
        <v>1</v>
      </c>
      <c r="J479" s="41">
        <v>0</v>
      </c>
      <c r="K479" s="41">
        <v>0</v>
      </c>
      <c r="L479" s="5">
        <v>93383</v>
      </c>
      <c r="M479" s="5">
        <v>0</v>
      </c>
      <c r="N479" s="5">
        <v>0</v>
      </c>
      <c r="O479" s="7">
        <v>0</v>
      </c>
      <c r="P479" s="7">
        <v>0</v>
      </c>
      <c r="Q479" s="7">
        <v>0</v>
      </c>
      <c r="R479" s="6">
        <v>92276731.724379152</v>
      </c>
      <c r="S479" s="6">
        <v>0</v>
      </c>
      <c r="T479" s="6">
        <v>0</v>
      </c>
    </row>
    <row r="480" spans="1:20" ht="15" customHeight="1" x14ac:dyDescent="0.2">
      <c r="A480" s="43">
        <v>1693</v>
      </c>
      <c r="B480" s="3" t="s">
        <v>622</v>
      </c>
      <c r="C480" s="5">
        <v>24142</v>
      </c>
      <c r="D480" s="13" t="s">
        <v>221</v>
      </c>
      <c r="E480" s="14" t="s">
        <v>27</v>
      </c>
      <c r="F480" s="41" t="str">
        <f t="shared" si="10"/>
        <v/>
      </c>
      <c r="G480" s="39" t="s">
        <v>27</v>
      </c>
      <c r="H480" s="6">
        <v>1563396.4905313316</v>
      </c>
      <c r="I480" s="41">
        <v>0</v>
      </c>
      <c r="J480" s="41">
        <v>0</v>
      </c>
      <c r="K480" s="41">
        <v>1</v>
      </c>
      <c r="L480" s="5">
        <v>0</v>
      </c>
      <c r="M480" s="5">
        <v>0</v>
      </c>
      <c r="N480" s="5">
        <v>24142</v>
      </c>
      <c r="O480" s="7" t="s">
        <v>30</v>
      </c>
      <c r="P480" s="7" t="s">
        <v>30</v>
      </c>
      <c r="Q480" s="7" t="s">
        <v>30</v>
      </c>
      <c r="R480" s="6">
        <v>0</v>
      </c>
      <c r="S480" s="6">
        <v>0</v>
      </c>
      <c r="T480" s="6">
        <v>1563396.4905313316</v>
      </c>
    </row>
    <row r="481" spans="1:20" ht="15" customHeight="1" x14ac:dyDescent="0.2">
      <c r="A481" s="43">
        <v>234</v>
      </c>
      <c r="B481" s="3" t="s">
        <v>623</v>
      </c>
      <c r="C481" s="5">
        <v>14377</v>
      </c>
      <c r="D481" s="13" t="s">
        <v>95</v>
      </c>
      <c r="E481" s="14">
        <v>45666</v>
      </c>
      <c r="F481" s="41">
        <f t="shared" si="10"/>
        <v>5.9107640071141138E-3</v>
      </c>
      <c r="G481" s="6">
        <v>43234.879999999997</v>
      </c>
      <c r="H481" s="6">
        <v>7314600.946335041</v>
      </c>
      <c r="I481" s="41">
        <v>1</v>
      </c>
      <c r="J481" s="41">
        <v>0</v>
      </c>
      <c r="K481" s="41">
        <v>0</v>
      </c>
      <c r="L481" s="5">
        <v>14377</v>
      </c>
      <c r="M481" s="5">
        <v>0</v>
      </c>
      <c r="N481" s="5">
        <v>0</v>
      </c>
      <c r="O481" s="7">
        <v>43234.879999999997</v>
      </c>
      <c r="P481" s="7">
        <v>0</v>
      </c>
      <c r="Q481" s="7">
        <v>0</v>
      </c>
      <c r="R481" s="6">
        <v>7314600.946335041</v>
      </c>
      <c r="S481" s="6">
        <v>0</v>
      </c>
      <c r="T481" s="6">
        <v>0</v>
      </c>
    </row>
    <row r="482" spans="1:20" ht="15" customHeight="1" x14ac:dyDescent="0.2">
      <c r="A482" s="43">
        <v>528</v>
      </c>
      <c r="B482" s="3" t="s">
        <v>624</v>
      </c>
      <c r="C482" s="5">
        <v>104195</v>
      </c>
      <c r="D482" s="13" t="s">
        <v>167</v>
      </c>
      <c r="E482" s="14">
        <v>45609</v>
      </c>
      <c r="F482" s="41">
        <f t="shared" si="10"/>
        <v>2.2330841176259421E-2</v>
      </c>
      <c r="G482" s="6">
        <v>622838.93999999994</v>
      </c>
      <c r="H482" s="6">
        <v>27891423.125706457</v>
      </c>
      <c r="I482" s="41">
        <v>1</v>
      </c>
      <c r="J482" s="41">
        <v>0</v>
      </c>
      <c r="K482" s="41">
        <v>0</v>
      </c>
      <c r="L482" s="5">
        <v>104195</v>
      </c>
      <c r="M482" s="5">
        <v>0</v>
      </c>
      <c r="N482" s="5">
        <v>0</v>
      </c>
      <c r="O482" s="7">
        <v>622838.93999999994</v>
      </c>
      <c r="P482" s="7">
        <v>0</v>
      </c>
      <c r="Q482" s="7">
        <v>0</v>
      </c>
      <c r="R482" s="6">
        <v>27891423.125706457</v>
      </c>
      <c r="S482" s="6">
        <v>0</v>
      </c>
      <c r="T482" s="6">
        <v>0</v>
      </c>
    </row>
    <row r="483" spans="1:20" ht="15" customHeight="1" x14ac:dyDescent="0.2">
      <c r="A483" s="43">
        <v>5262</v>
      </c>
      <c r="B483" s="3" t="s">
        <v>625</v>
      </c>
      <c r="C483" s="5">
        <v>49975</v>
      </c>
      <c r="D483" s="13" t="s">
        <v>101</v>
      </c>
      <c r="E483" s="14">
        <v>45195</v>
      </c>
      <c r="F483" s="41">
        <f t="shared" si="10"/>
        <v>9.3698128400627453E-2</v>
      </c>
      <c r="G483" s="6">
        <v>1348414.2</v>
      </c>
      <c r="H483" s="6">
        <v>14391047.32417441</v>
      </c>
      <c r="I483" s="41">
        <v>1</v>
      </c>
      <c r="J483" s="41">
        <v>0</v>
      </c>
      <c r="K483" s="41">
        <v>0</v>
      </c>
      <c r="L483" s="5">
        <v>49975</v>
      </c>
      <c r="M483" s="5">
        <v>0</v>
      </c>
      <c r="N483" s="5">
        <v>0</v>
      </c>
      <c r="O483" s="7">
        <v>1348414.2</v>
      </c>
      <c r="P483" s="7">
        <v>0</v>
      </c>
      <c r="Q483" s="7">
        <v>0</v>
      </c>
      <c r="R483" s="6">
        <v>14391047.32417441</v>
      </c>
      <c r="S483" s="6">
        <v>0</v>
      </c>
      <c r="T483" s="6">
        <v>0</v>
      </c>
    </row>
    <row r="484" spans="1:20" ht="15" customHeight="1" x14ac:dyDescent="0.2">
      <c r="A484" s="43">
        <v>330</v>
      </c>
      <c r="B484" s="3" t="s">
        <v>626</v>
      </c>
      <c r="C484" s="5">
        <v>183</v>
      </c>
      <c r="D484" s="13" t="s">
        <v>431</v>
      </c>
      <c r="E484" s="14">
        <v>45471</v>
      </c>
      <c r="F484" s="41">
        <f t="shared" si="10"/>
        <v>0</v>
      </c>
      <c r="G484" s="6">
        <v>0</v>
      </c>
      <c r="H484" s="6">
        <v>161367.09398856323</v>
      </c>
      <c r="I484" s="41">
        <v>1</v>
      </c>
      <c r="J484" s="41">
        <v>0</v>
      </c>
      <c r="K484" s="41">
        <v>0</v>
      </c>
      <c r="L484" s="5">
        <v>183</v>
      </c>
      <c r="M484" s="5">
        <v>0</v>
      </c>
      <c r="N484" s="5">
        <v>0</v>
      </c>
      <c r="O484" s="7">
        <v>0</v>
      </c>
      <c r="P484" s="7">
        <v>0</v>
      </c>
      <c r="Q484" s="7">
        <v>0</v>
      </c>
      <c r="R484" s="6">
        <v>161367.09398856323</v>
      </c>
      <c r="S484" s="6">
        <v>0</v>
      </c>
      <c r="T484" s="6">
        <v>0</v>
      </c>
    </row>
    <row r="485" spans="1:20" ht="15" customHeight="1" x14ac:dyDescent="0.2">
      <c r="A485" s="43">
        <v>556</v>
      </c>
      <c r="B485" s="3" t="s">
        <v>627</v>
      </c>
      <c r="C485" s="5">
        <v>79900</v>
      </c>
      <c r="D485" s="13" t="s">
        <v>68</v>
      </c>
      <c r="E485" s="14" t="s">
        <v>27</v>
      </c>
      <c r="F485" s="41" t="str">
        <f t="shared" si="10"/>
        <v/>
      </c>
      <c r="G485" s="39" t="s">
        <v>27</v>
      </c>
      <c r="H485" s="6">
        <v>36504213.922676764</v>
      </c>
      <c r="I485" s="41">
        <v>0</v>
      </c>
      <c r="J485" s="41">
        <v>1</v>
      </c>
      <c r="K485" s="41">
        <v>0</v>
      </c>
      <c r="L485" s="5">
        <v>0</v>
      </c>
      <c r="M485" s="5">
        <v>79900</v>
      </c>
      <c r="N485" s="5">
        <v>0</v>
      </c>
      <c r="O485" s="7" t="s">
        <v>30</v>
      </c>
      <c r="P485" s="7" t="s">
        <v>30</v>
      </c>
      <c r="Q485" s="7" t="s">
        <v>30</v>
      </c>
      <c r="R485" s="6">
        <v>0</v>
      </c>
      <c r="S485" s="6">
        <v>36504213.922676764</v>
      </c>
      <c r="T485" s="6">
        <v>0</v>
      </c>
    </row>
    <row r="486" spans="1:20" ht="15" customHeight="1" x14ac:dyDescent="0.2">
      <c r="A486" s="43">
        <v>2071</v>
      </c>
      <c r="B486" s="3" t="s">
        <v>628</v>
      </c>
      <c r="C486" s="5">
        <v>7509</v>
      </c>
      <c r="D486" s="13" t="s">
        <v>232</v>
      </c>
      <c r="E486" s="14">
        <v>45686</v>
      </c>
      <c r="F486" s="41">
        <f t="shared" si="10"/>
        <v>0.7398695126021213</v>
      </c>
      <c r="G486" s="6">
        <v>702031.5199999999</v>
      </c>
      <c r="H486" s="6">
        <v>948858.55957350484</v>
      </c>
      <c r="I486" s="41">
        <v>0</v>
      </c>
      <c r="J486" s="41">
        <v>1</v>
      </c>
      <c r="K486" s="41">
        <v>0</v>
      </c>
      <c r="L486" s="5">
        <v>0</v>
      </c>
      <c r="M486" s="5">
        <v>7509</v>
      </c>
      <c r="N486" s="5">
        <v>0</v>
      </c>
      <c r="O486" s="7">
        <v>0</v>
      </c>
      <c r="P486" s="7">
        <v>702031.5199999999</v>
      </c>
      <c r="Q486" s="7">
        <v>0</v>
      </c>
      <c r="R486" s="6">
        <v>0</v>
      </c>
      <c r="S486" s="6">
        <v>948858.55957350484</v>
      </c>
      <c r="T486" s="6">
        <v>0</v>
      </c>
    </row>
    <row r="487" spans="1:20" ht="15" customHeight="1" x14ac:dyDescent="0.2">
      <c r="A487" s="43">
        <v>2833</v>
      </c>
      <c r="B487" s="3" t="s">
        <v>629</v>
      </c>
      <c r="C487" s="5">
        <v>6464</v>
      </c>
      <c r="D487" s="13" t="s">
        <v>51</v>
      </c>
      <c r="E487" s="14">
        <v>45512</v>
      </c>
      <c r="F487" s="41">
        <f t="shared" si="10"/>
        <v>5.1820438467964768E-2</v>
      </c>
      <c r="G487" s="6">
        <v>42806.819999999992</v>
      </c>
      <c r="H487" s="6">
        <v>826060.55188944482</v>
      </c>
      <c r="I487" s="41">
        <v>0</v>
      </c>
      <c r="J487" s="41">
        <v>1</v>
      </c>
      <c r="K487" s="41">
        <v>0</v>
      </c>
      <c r="L487" s="5">
        <v>0</v>
      </c>
      <c r="M487" s="5">
        <v>6464</v>
      </c>
      <c r="N487" s="5">
        <v>0</v>
      </c>
      <c r="O487" s="7">
        <v>0</v>
      </c>
      <c r="P487" s="7">
        <v>42806.819999999992</v>
      </c>
      <c r="Q487" s="7">
        <v>0</v>
      </c>
      <c r="R487" s="6">
        <v>0</v>
      </c>
      <c r="S487" s="6">
        <v>826060.55188944482</v>
      </c>
      <c r="T487" s="6">
        <v>0</v>
      </c>
    </row>
    <row r="488" spans="1:20" ht="15" customHeight="1" x14ac:dyDescent="0.2">
      <c r="A488" s="43">
        <v>2834</v>
      </c>
      <c r="B488" s="3" t="s">
        <v>630</v>
      </c>
      <c r="C488" s="5">
        <v>6270</v>
      </c>
      <c r="D488" s="13" t="s">
        <v>51</v>
      </c>
      <c r="E488" s="14">
        <v>45512</v>
      </c>
      <c r="F488" s="41">
        <f t="shared" si="10"/>
        <v>4.5469374829472727E-2</v>
      </c>
      <c r="G488" s="6">
        <v>42806.819999999992</v>
      </c>
      <c r="H488" s="6">
        <v>941442.89778651414</v>
      </c>
      <c r="I488" s="41">
        <v>0</v>
      </c>
      <c r="J488" s="41">
        <v>1</v>
      </c>
      <c r="K488" s="41">
        <v>0</v>
      </c>
      <c r="L488" s="5">
        <v>0</v>
      </c>
      <c r="M488" s="5">
        <v>6270</v>
      </c>
      <c r="N488" s="5">
        <v>0</v>
      </c>
      <c r="O488" s="7">
        <v>0</v>
      </c>
      <c r="P488" s="7">
        <v>42806.819999999992</v>
      </c>
      <c r="Q488" s="7">
        <v>0</v>
      </c>
      <c r="R488" s="6">
        <v>0</v>
      </c>
      <c r="S488" s="6">
        <v>941442.89778651414</v>
      </c>
      <c r="T488" s="6">
        <v>0</v>
      </c>
    </row>
    <row r="489" spans="1:20" ht="15" customHeight="1" x14ac:dyDescent="0.2">
      <c r="A489" s="43">
        <v>7185</v>
      </c>
      <c r="B489" s="3" t="s">
        <v>631</v>
      </c>
      <c r="C489" s="5">
        <v>20285</v>
      </c>
      <c r="D489" s="13" t="s">
        <v>74</v>
      </c>
      <c r="E489" s="14">
        <v>45726</v>
      </c>
      <c r="F489" s="41">
        <f t="shared" si="10"/>
        <v>5.0422880858900562E-3</v>
      </c>
      <c r="G489" s="6">
        <v>280000</v>
      </c>
      <c r="H489" s="6">
        <v>55530345.595193192</v>
      </c>
      <c r="I489" s="41">
        <v>1</v>
      </c>
      <c r="J489" s="41">
        <v>0</v>
      </c>
      <c r="K489" s="41">
        <v>0</v>
      </c>
      <c r="L489" s="5">
        <v>20285</v>
      </c>
      <c r="M489" s="5">
        <v>0</v>
      </c>
      <c r="N489" s="5">
        <v>0</v>
      </c>
      <c r="O489" s="7">
        <v>280000</v>
      </c>
      <c r="P489" s="7">
        <v>0</v>
      </c>
      <c r="Q489" s="7">
        <v>0</v>
      </c>
      <c r="R489" s="6">
        <v>55530345.595193192</v>
      </c>
      <c r="S489" s="6">
        <v>0</v>
      </c>
      <c r="T489" s="6">
        <v>0</v>
      </c>
    </row>
    <row r="490" spans="1:20" ht="15" customHeight="1" x14ac:dyDescent="0.2">
      <c r="A490" s="43">
        <v>72</v>
      </c>
      <c r="B490" s="3" t="s">
        <v>632</v>
      </c>
      <c r="C490" s="5">
        <v>58346</v>
      </c>
      <c r="D490" s="13" t="s">
        <v>103</v>
      </c>
      <c r="E490" s="14">
        <v>45456</v>
      </c>
      <c r="F490" s="41">
        <f t="shared" si="10"/>
        <v>7.6050288478500777E-4</v>
      </c>
      <c r="G490" s="6">
        <v>42806.8</v>
      </c>
      <c r="H490" s="6">
        <v>56287491.943046838</v>
      </c>
      <c r="I490" s="41">
        <v>1</v>
      </c>
      <c r="J490" s="41">
        <v>0</v>
      </c>
      <c r="K490" s="41">
        <v>0</v>
      </c>
      <c r="L490" s="5">
        <v>58346</v>
      </c>
      <c r="M490" s="5">
        <v>0</v>
      </c>
      <c r="N490" s="5">
        <v>0</v>
      </c>
      <c r="O490" s="7">
        <v>42806.8</v>
      </c>
      <c r="P490" s="7">
        <v>0</v>
      </c>
      <c r="Q490" s="7">
        <v>0</v>
      </c>
      <c r="R490" s="6">
        <v>56287491.943046838</v>
      </c>
      <c r="S490" s="6">
        <v>0</v>
      </c>
      <c r="T490" s="6">
        <v>0</v>
      </c>
    </row>
    <row r="491" spans="1:20" ht="15" customHeight="1" x14ac:dyDescent="0.2">
      <c r="A491" s="43">
        <v>71</v>
      </c>
      <c r="B491" s="3" t="s">
        <v>633</v>
      </c>
      <c r="C491" s="5">
        <v>43143</v>
      </c>
      <c r="D491" s="13" t="s">
        <v>103</v>
      </c>
      <c r="E491" s="14">
        <v>45456</v>
      </c>
      <c r="F491" s="41">
        <f t="shared" si="10"/>
        <v>1.0146605846224844E-3</v>
      </c>
      <c r="G491" s="6">
        <v>53508.5</v>
      </c>
      <c r="H491" s="6">
        <v>52735368.665087573</v>
      </c>
      <c r="I491" s="41">
        <v>1</v>
      </c>
      <c r="J491" s="41">
        <v>0</v>
      </c>
      <c r="K491" s="41">
        <v>0</v>
      </c>
      <c r="L491" s="5">
        <v>43143</v>
      </c>
      <c r="M491" s="5">
        <v>0</v>
      </c>
      <c r="N491" s="5">
        <v>0</v>
      </c>
      <c r="O491" s="7">
        <v>53508.5</v>
      </c>
      <c r="P491" s="7">
        <v>0</v>
      </c>
      <c r="Q491" s="7">
        <v>0</v>
      </c>
      <c r="R491" s="6">
        <v>52735368.665087573</v>
      </c>
      <c r="S491" s="6">
        <v>0</v>
      </c>
      <c r="T491" s="6">
        <v>0</v>
      </c>
    </row>
    <row r="492" spans="1:20" ht="15" customHeight="1" x14ac:dyDescent="0.2">
      <c r="A492" s="43">
        <v>1154</v>
      </c>
      <c r="B492" s="3" t="s">
        <v>634</v>
      </c>
      <c r="C492" s="5">
        <v>433863</v>
      </c>
      <c r="D492" s="13" t="s">
        <v>62</v>
      </c>
      <c r="E492" s="14" t="s">
        <v>27</v>
      </c>
      <c r="F492" s="41" t="str">
        <f t="shared" si="10"/>
        <v/>
      </c>
      <c r="G492" s="39" t="s">
        <v>27</v>
      </c>
      <c r="H492" s="6">
        <v>40624311.910116747</v>
      </c>
      <c r="I492" s="41">
        <v>0</v>
      </c>
      <c r="J492" s="41">
        <v>1</v>
      </c>
      <c r="K492" s="41">
        <v>0</v>
      </c>
      <c r="L492" s="5">
        <v>0</v>
      </c>
      <c r="M492" s="5">
        <v>433863</v>
      </c>
      <c r="N492" s="5">
        <v>0</v>
      </c>
      <c r="O492" s="7" t="s">
        <v>30</v>
      </c>
      <c r="P492" s="7" t="s">
        <v>30</v>
      </c>
      <c r="Q492" s="7" t="s">
        <v>30</v>
      </c>
      <c r="R492" s="6">
        <v>0</v>
      </c>
      <c r="S492" s="6">
        <v>40624311.910116747</v>
      </c>
      <c r="T492" s="6">
        <v>0</v>
      </c>
    </row>
    <row r="493" spans="1:20" ht="15" customHeight="1" x14ac:dyDescent="0.2">
      <c r="A493" s="43">
        <v>263</v>
      </c>
      <c r="B493" s="3" t="s">
        <v>635</v>
      </c>
      <c r="C493" s="5">
        <v>14087</v>
      </c>
      <c r="D493" s="13" t="s">
        <v>374</v>
      </c>
      <c r="E493" s="14">
        <v>44970</v>
      </c>
      <c r="F493" s="41">
        <f t="shared" si="10"/>
        <v>0</v>
      </c>
      <c r="G493" s="6">
        <v>0</v>
      </c>
      <c r="H493" s="6">
        <v>4113564.4300643317</v>
      </c>
      <c r="I493" s="41">
        <v>1</v>
      </c>
      <c r="J493" s="41">
        <v>0</v>
      </c>
      <c r="K493" s="41">
        <v>0</v>
      </c>
      <c r="L493" s="5">
        <v>14087</v>
      </c>
      <c r="M493" s="5">
        <v>0</v>
      </c>
      <c r="N493" s="5">
        <v>0</v>
      </c>
      <c r="O493" s="7">
        <v>0</v>
      </c>
      <c r="P493" s="7">
        <v>0</v>
      </c>
      <c r="Q493" s="7">
        <v>0</v>
      </c>
      <c r="R493" s="6">
        <v>4113564.4300643317</v>
      </c>
      <c r="S493" s="6">
        <v>0</v>
      </c>
      <c r="T493" s="6">
        <v>0</v>
      </c>
    </row>
    <row r="494" spans="1:20" ht="15" customHeight="1" x14ac:dyDescent="0.2">
      <c r="A494" s="43">
        <v>2430</v>
      </c>
      <c r="B494" s="3" t="s">
        <v>636</v>
      </c>
      <c r="C494" s="5">
        <v>10090.5</v>
      </c>
      <c r="D494" s="13" t="s">
        <v>269</v>
      </c>
      <c r="E494" s="14">
        <v>45744</v>
      </c>
      <c r="F494" s="41">
        <f t="shared" si="10"/>
        <v>6.6929895103023697E-3</v>
      </c>
      <c r="G494" s="6">
        <v>64210.200000000004</v>
      </c>
      <c r="H494" s="6">
        <v>9593650.1769743804</v>
      </c>
      <c r="I494" s="41">
        <v>1</v>
      </c>
      <c r="J494" s="41">
        <v>0</v>
      </c>
      <c r="K494" s="41">
        <v>0</v>
      </c>
      <c r="L494" s="5">
        <v>10090.5</v>
      </c>
      <c r="M494" s="5">
        <v>0</v>
      </c>
      <c r="N494" s="5">
        <v>0</v>
      </c>
      <c r="O494" s="7">
        <v>64210.200000000004</v>
      </c>
      <c r="P494" s="7">
        <v>0</v>
      </c>
      <c r="Q494" s="7">
        <v>0</v>
      </c>
      <c r="R494" s="6">
        <v>9593650.1769743804</v>
      </c>
      <c r="S494" s="6">
        <v>0</v>
      </c>
      <c r="T494" s="6">
        <v>0</v>
      </c>
    </row>
    <row r="495" spans="1:20" ht="15" customHeight="1" x14ac:dyDescent="0.2">
      <c r="A495" s="43">
        <v>1985</v>
      </c>
      <c r="B495" s="3" t="s">
        <v>637</v>
      </c>
      <c r="C495" s="5">
        <v>60500</v>
      </c>
      <c r="D495" s="13" t="s">
        <v>186</v>
      </c>
      <c r="E495" s="14" t="s">
        <v>27</v>
      </c>
      <c r="F495" s="41" t="str">
        <f t="shared" si="10"/>
        <v/>
      </c>
      <c r="G495" s="39" t="s">
        <v>27</v>
      </c>
      <c r="H495" s="6">
        <v>14878875.549563974</v>
      </c>
      <c r="I495" s="41">
        <v>0.21548517156326599</v>
      </c>
      <c r="J495" s="41">
        <v>0</v>
      </c>
      <c r="K495" s="41">
        <v>0.78451482843673404</v>
      </c>
      <c r="L495" s="5">
        <v>13036.852879577593</v>
      </c>
      <c r="M495" s="5">
        <v>0</v>
      </c>
      <c r="N495" s="5">
        <v>47463.147120422407</v>
      </c>
      <c r="O495" s="7" t="s">
        <v>30</v>
      </c>
      <c r="P495" s="7" t="s">
        <v>30</v>
      </c>
      <c r="Q495" s="7" t="s">
        <v>30</v>
      </c>
      <c r="R495" s="6">
        <v>3206177.0504662767</v>
      </c>
      <c r="S495" s="6">
        <v>0</v>
      </c>
      <c r="T495" s="6">
        <v>11672698.499097697</v>
      </c>
    </row>
    <row r="496" spans="1:20" ht="15" customHeight="1" x14ac:dyDescent="0.2">
      <c r="A496" s="43">
        <v>315</v>
      </c>
      <c r="B496" s="3" t="s">
        <v>638</v>
      </c>
      <c r="C496" s="5">
        <v>155802</v>
      </c>
      <c r="D496" s="13" t="s">
        <v>135</v>
      </c>
      <c r="E496" s="14" t="s">
        <v>27</v>
      </c>
      <c r="F496" s="41" t="str">
        <f t="shared" si="10"/>
        <v/>
      </c>
      <c r="G496" s="39" t="s">
        <v>27</v>
      </c>
      <c r="H496" s="6">
        <v>17529210.137197997</v>
      </c>
      <c r="I496" s="41">
        <v>0</v>
      </c>
      <c r="J496" s="41">
        <v>1</v>
      </c>
      <c r="K496" s="41">
        <v>0</v>
      </c>
      <c r="L496" s="5">
        <v>0</v>
      </c>
      <c r="M496" s="5">
        <v>155802</v>
      </c>
      <c r="N496" s="5">
        <v>0</v>
      </c>
      <c r="O496" s="7" t="s">
        <v>30</v>
      </c>
      <c r="P496" s="7" t="s">
        <v>30</v>
      </c>
      <c r="Q496" s="7" t="s">
        <v>30</v>
      </c>
      <c r="R496" s="6">
        <v>0</v>
      </c>
      <c r="S496" s="6">
        <v>17529210.137197997</v>
      </c>
      <c r="T496" s="6">
        <v>0</v>
      </c>
    </row>
    <row r="497" spans="1:20" ht="15" customHeight="1" x14ac:dyDescent="0.2">
      <c r="A497" s="43">
        <v>2367</v>
      </c>
      <c r="B497" s="3" t="s">
        <v>639</v>
      </c>
      <c r="C497" s="5">
        <v>7597</v>
      </c>
      <c r="D497" s="13" t="s">
        <v>76</v>
      </c>
      <c r="E497" s="14" t="s">
        <v>27</v>
      </c>
      <c r="F497" s="44"/>
      <c r="G497" s="39" t="s">
        <v>27</v>
      </c>
      <c r="H497" s="6">
        <v>889353</v>
      </c>
      <c r="I497" s="41">
        <v>0</v>
      </c>
      <c r="J497" s="41">
        <v>1</v>
      </c>
      <c r="K497" s="41">
        <v>0</v>
      </c>
      <c r="L497" s="5">
        <v>0</v>
      </c>
      <c r="M497" s="5">
        <v>7597</v>
      </c>
      <c r="N497" s="5">
        <v>0</v>
      </c>
      <c r="O497" s="7">
        <v>0</v>
      </c>
      <c r="P497" s="7">
        <v>1070.17</v>
      </c>
      <c r="Q497" s="7">
        <v>0</v>
      </c>
      <c r="R497" s="6">
        <v>0</v>
      </c>
      <c r="S497" s="6">
        <v>899353</v>
      </c>
      <c r="T497" s="6">
        <v>0</v>
      </c>
    </row>
    <row r="498" spans="1:20" ht="15" customHeight="1" x14ac:dyDescent="0.2">
      <c r="A498" s="43">
        <v>1180</v>
      </c>
      <c r="B498" s="3" t="s">
        <v>640</v>
      </c>
      <c r="C498" s="5">
        <v>21481</v>
      </c>
      <c r="D498" s="13" t="s">
        <v>66</v>
      </c>
      <c r="E498" s="14">
        <v>45316</v>
      </c>
      <c r="F498" s="41">
        <f t="shared" ref="F498:F514" si="11">IF(H498=0,"No CRV",IF(G498="No FCA","",G498/H498))</f>
        <v>0.22311944956237537</v>
      </c>
      <c r="G498" s="6">
        <v>1819289</v>
      </c>
      <c r="H498" s="6">
        <v>8153879.0256445073</v>
      </c>
      <c r="I498" s="41">
        <v>1</v>
      </c>
      <c r="J498" s="41">
        <v>0</v>
      </c>
      <c r="K498" s="41">
        <v>0</v>
      </c>
      <c r="L498" s="5">
        <v>21481</v>
      </c>
      <c r="M498" s="5">
        <v>0</v>
      </c>
      <c r="N498" s="5">
        <v>0</v>
      </c>
      <c r="O498" s="7">
        <v>1819289</v>
      </c>
      <c r="P498" s="7">
        <v>0</v>
      </c>
      <c r="Q498" s="7">
        <v>0</v>
      </c>
      <c r="R498" s="6">
        <v>8153879.0256445073</v>
      </c>
      <c r="S498" s="6">
        <v>0</v>
      </c>
      <c r="T498" s="6">
        <v>0</v>
      </c>
    </row>
    <row r="499" spans="1:20" ht="15" customHeight="1" x14ac:dyDescent="0.2">
      <c r="A499" s="43">
        <v>254</v>
      </c>
      <c r="B499" s="3" t="s">
        <v>641</v>
      </c>
      <c r="C499" s="5">
        <v>61273</v>
      </c>
      <c r="D499" s="13" t="s">
        <v>335</v>
      </c>
      <c r="E499" s="14">
        <v>44687</v>
      </c>
      <c r="F499" s="41">
        <f t="shared" si="11"/>
        <v>4.0781544925546649E-2</v>
      </c>
      <c r="G499" s="6">
        <v>859715.72</v>
      </c>
      <c r="H499" s="6">
        <v>21080999.299304403</v>
      </c>
      <c r="I499" s="41">
        <v>0</v>
      </c>
      <c r="J499" s="41">
        <v>1</v>
      </c>
      <c r="K499" s="41">
        <v>0</v>
      </c>
      <c r="L499" s="5">
        <v>0</v>
      </c>
      <c r="M499" s="5">
        <v>61273</v>
      </c>
      <c r="N499" s="5">
        <v>0</v>
      </c>
      <c r="O499" s="7">
        <v>0</v>
      </c>
      <c r="P499" s="7">
        <v>859715.72</v>
      </c>
      <c r="Q499" s="7">
        <v>0</v>
      </c>
      <c r="R499" s="6">
        <v>0</v>
      </c>
      <c r="S499" s="6">
        <v>21080999.299304403</v>
      </c>
      <c r="T499" s="6">
        <v>0</v>
      </c>
    </row>
    <row r="500" spans="1:20" ht="15" customHeight="1" x14ac:dyDescent="0.2">
      <c r="A500" s="43">
        <v>290</v>
      </c>
      <c r="B500" s="3" t="s">
        <v>642</v>
      </c>
      <c r="C500" s="5">
        <v>7896</v>
      </c>
      <c r="D500" s="13" t="s">
        <v>290</v>
      </c>
      <c r="E500" s="14">
        <v>45343</v>
      </c>
      <c r="F500" s="41">
        <f t="shared" si="11"/>
        <v>6.9789283797609861E-2</v>
      </c>
      <c r="G500" s="6">
        <v>114508.19</v>
      </c>
      <c r="H500" s="6">
        <v>1640770.3843483441</v>
      </c>
      <c r="I500" s="41">
        <v>1</v>
      </c>
      <c r="J500" s="41">
        <v>0</v>
      </c>
      <c r="K500" s="41">
        <v>0</v>
      </c>
      <c r="L500" s="5">
        <v>7896</v>
      </c>
      <c r="M500" s="5">
        <v>0</v>
      </c>
      <c r="N500" s="5">
        <v>0</v>
      </c>
      <c r="O500" s="7">
        <v>114508.19</v>
      </c>
      <c r="P500" s="7">
        <v>0</v>
      </c>
      <c r="Q500" s="7">
        <v>0</v>
      </c>
      <c r="R500" s="6">
        <v>1640770.3843483441</v>
      </c>
      <c r="S500" s="6">
        <v>0</v>
      </c>
      <c r="T500" s="6">
        <v>0</v>
      </c>
    </row>
    <row r="501" spans="1:20" ht="15" customHeight="1" x14ac:dyDescent="0.2">
      <c r="A501" s="43">
        <v>531</v>
      </c>
      <c r="B501" s="3" t="s">
        <v>643</v>
      </c>
      <c r="C501" s="5">
        <v>19689</v>
      </c>
      <c r="D501" s="13" t="s">
        <v>49</v>
      </c>
      <c r="E501" s="14">
        <v>45489</v>
      </c>
      <c r="F501" s="41">
        <f t="shared" si="11"/>
        <v>0</v>
      </c>
      <c r="G501" s="6">
        <v>0</v>
      </c>
      <c r="H501" s="6">
        <v>19402446.228544198</v>
      </c>
      <c r="I501" s="41">
        <v>1</v>
      </c>
      <c r="J501" s="41">
        <v>0</v>
      </c>
      <c r="K501" s="41">
        <v>0</v>
      </c>
      <c r="L501" s="5">
        <v>19689</v>
      </c>
      <c r="M501" s="5">
        <v>0</v>
      </c>
      <c r="N501" s="5">
        <v>0</v>
      </c>
      <c r="O501" s="7">
        <v>0</v>
      </c>
      <c r="P501" s="7">
        <v>0</v>
      </c>
      <c r="Q501" s="7">
        <v>0</v>
      </c>
      <c r="R501" s="6">
        <v>19402446.228544198</v>
      </c>
      <c r="S501" s="6">
        <v>0</v>
      </c>
      <c r="T501" s="6">
        <v>0</v>
      </c>
    </row>
    <row r="502" spans="1:20" ht="15" customHeight="1" x14ac:dyDescent="0.2">
      <c r="A502" s="43">
        <v>2148</v>
      </c>
      <c r="B502" s="3" t="s">
        <v>644</v>
      </c>
      <c r="C502" s="5">
        <v>245921</v>
      </c>
      <c r="D502" s="13" t="s">
        <v>322</v>
      </c>
      <c r="E502" s="14">
        <v>46119</v>
      </c>
      <c r="F502" s="41">
        <f t="shared" si="11"/>
        <v>1.2446216663811708E-4</v>
      </c>
      <c r="G502" s="6">
        <v>10701.7</v>
      </c>
      <c r="H502" s="6">
        <v>85983558.611155972</v>
      </c>
      <c r="I502" s="41">
        <v>0.10099679548901699</v>
      </c>
      <c r="J502" s="41">
        <v>0.89900320451098303</v>
      </c>
      <c r="K502" s="41">
        <v>0</v>
      </c>
      <c r="L502" s="5">
        <v>24837.23294345455</v>
      </c>
      <c r="M502" s="5">
        <v>221083.76705654545</v>
      </c>
      <c r="N502" s="5">
        <v>0</v>
      </c>
      <c r="O502" s="7">
        <v>1080.8374062848131</v>
      </c>
      <c r="P502" s="7">
        <v>9620.8625937151883</v>
      </c>
      <c r="Q502" s="7">
        <v>0</v>
      </c>
      <c r="R502" s="6">
        <v>8684063.8844688255</v>
      </c>
      <c r="S502" s="6">
        <v>77299494.726687148</v>
      </c>
      <c r="T502" s="6">
        <v>0</v>
      </c>
    </row>
    <row r="503" spans="1:20" ht="15" customHeight="1" x14ac:dyDescent="0.2">
      <c r="A503" s="43">
        <v>1182</v>
      </c>
      <c r="B503" s="3" t="s">
        <v>645</v>
      </c>
      <c r="C503" s="5">
        <v>25392</v>
      </c>
      <c r="D503" s="13" t="s">
        <v>54</v>
      </c>
      <c r="E503" s="14">
        <v>45315</v>
      </c>
      <c r="F503" s="41">
        <f t="shared" si="11"/>
        <v>0.71458016442419037</v>
      </c>
      <c r="G503" s="6">
        <v>6956105</v>
      </c>
      <c r="H503" s="6">
        <v>9734534.1311079338</v>
      </c>
      <c r="I503" s="41">
        <v>0.777131041828931</v>
      </c>
      <c r="J503" s="41">
        <v>0</v>
      </c>
      <c r="K503" s="41">
        <v>0.222868958171069</v>
      </c>
      <c r="L503" s="5">
        <v>19732.911414120215</v>
      </c>
      <c r="M503" s="5">
        <v>0</v>
      </c>
      <c r="N503" s="5">
        <v>5659.0885858797837</v>
      </c>
      <c r="O503" s="7">
        <v>5405805.125721436</v>
      </c>
      <c r="P503" s="7">
        <v>0</v>
      </c>
      <c r="Q503" s="7">
        <v>1550299.874278564</v>
      </c>
      <c r="R503" s="6">
        <v>7565008.6510271961</v>
      </c>
      <c r="S503" s="6">
        <v>0</v>
      </c>
      <c r="T503" s="6">
        <v>2169525.4800807377</v>
      </c>
    </row>
    <row r="504" spans="1:20" ht="15" customHeight="1" x14ac:dyDescent="0.2">
      <c r="A504" s="43">
        <v>879</v>
      </c>
      <c r="B504" s="3" t="s">
        <v>646</v>
      </c>
      <c r="C504" s="5">
        <v>8555</v>
      </c>
      <c r="D504" s="13" t="s">
        <v>81</v>
      </c>
      <c r="E504" s="14">
        <v>45929</v>
      </c>
      <c r="F504" s="41">
        <f t="shared" si="11"/>
        <v>0</v>
      </c>
      <c r="G504" s="6">
        <v>0</v>
      </c>
      <c r="H504" s="6">
        <v>259697.52292041769</v>
      </c>
      <c r="I504" s="41">
        <v>1</v>
      </c>
      <c r="J504" s="41">
        <v>0</v>
      </c>
      <c r="K504" s="41">
        <v>0</v>
      </c>
      <c r="L504" s="5">
        <v>8555</v>
      </c>
      <c r="M504" s="5">
        <v>0</v>
      </c>
      <c r="N504" s="5">
        <v>0</v>
      </c>
      <c r="O504" s="7">
        <v>0</v>
      </c>
      <c r="P504" s="7">
        <v>0</v>
      </c>
      <c r="Q504" s="7">
        <v>0</v>
      </c>
      <c r="R504" s="6">
        <v>259697.52292041769</v>
      </c>
      <c r="S504" s="6">
        <v>0</v>
      </c>
      <c r="T504" s="6">
        <v>0</v>
      </c>
    </row>
    <row r="505" spans="1:20" ht="15" customHeight="1" x14ac:dyDescent="0.2">
      <c r="A505" s="43">
        <v>876</v>
      </c>
      <c r="B505" s="3" t="s">
        <v>647</v>
      </c>
      <c r="C505" s="5">
        <v>50</v>
      </c>
      <c r="D505" s="13">
        <v>2008</v>
      </c>
      <c r="E505" s="14">
        <v>45929</v>
      </c>
      <c r="F505" s="41">
        <f t="shared" si="11"/>
        <v>0</v>
      </c>
      <c r="G505" s="6">
        <v>0</v>
      </c>
      <c r="H505" s="6">
        <v>20532.306988356737</v>
      </c>
      <c r="I505" s="41">
        <v>1</v>
      </c>
      <c r="J505" s="41">
        <v>0</v>
      </c>
      <c r="K505" s="41">
        <v>0</v>
      </c>
      <c r="L505" s="5">
        <v>50</v>
      </c>
      <c r="M505" s="5">
        <v>0</v>
      </c>
      <c r="N505" s="5">
        <v>0</v>
      </c>
      <c r="O505" s="7">
        <v>0</v>
      </c>
      <c r="P505" s="7">
        <v>0</v>
      </c>
      <c r="Q505" s="7">
        <v>0</v>
      </c>
      <c r="R505" s="6">
        <v>20532.306988356737</v>
      </c>
      <c r="S505" s="6">
        <v>0</v>
      </c>
      <c r="T505" s="6">
        <v>0</v>
      </c>
    </row>
    <row r="506" spans="1:20" ht="15" customHeight="1" x14ac:dyDescent="0.2">
      <c r="A506" s="43">
        <v>880</v>
      </c>
      <c r="B506" s="3" t="s">
        <v>648</v>
      </c>
      <c r="C506" s="5">
        <v>1333</v>
      </c>
      <c r="D506" s="13">
        <v>2008</v>
      </c>
      <c r="E506" s="14">
        <v>45929</v>
      </c>
      <c r="F506" s="41">
        <f t="shared" si="11"/>
        <v>0</v>
      </c>
      <c r="G506" s="6">
        <v>0</v>
      </c>
      <c r="H506" s="6">
        <v>20532.306988356737</v>
      </c>
      <c r="I506" s="41">
        <v>1</v>
      </c>
      <c r="J506" s="41">
        <v>0</v>
      </c>
      <c r="K506" s="41">
        <v>0</v>
      </c>
      <c r="L506" s="5">
        <v>1333</v>
      </c>
      <c r="M506" s="5">
        <v>0</v>
      </c>
      <c r="N506" s="5">
        <v>0</v>
      </c>
      <c r="O506" s="7">
        <v>0</v>
      </c>
      <c r="P506" s="7">
        <v>0</v>
      </c>
      <c r="Q506" s="7">
        <v>0</v>
      </c>
      <c r="R506" s="6">
        <v>20532.306988356737</v>
      </c>
      <c r="S506" s="6">
        <v>0</v>
      </c>
      <c r="T506" s="6">
        <v>0</v>
      </c>
    </row>
    <row r="507" spans="1:20" ht="15" customHeight="1" x14ac:dyDescent="0.2">
      <c r="A507" s="43">
        <v>883</v>
      </c>
      <c r="B507" s="3" t="s">
        <v>649</v>
      </c>
      <c r="C507" s="5">
        <v>2071</v>
      </c>
      <c r="D507" s="13">
        <v>2008</v>
      </c>
      <c r="E507" s="14">
        <v>45929</v>
      </c>
      <c r="F507" s="41">
        <f t="shared" si="11"/>
        <v>0</v>
      </c>
      <c r="G507" s="6">
        <v>0</v>
      </c>
      <c r="H507" s="6">
        <v>20532.306988356737</v>
      </c>
      <c r="I507" s="41">
        <v>1</v>
      </c>
      <c r="J507" s="41">
        <v>0</v>
      </c>
      <c r="K507" s="41">
        <v>0</v>
      </c>
      <c r="L507" s="5">
        <v>2071</v>
      </c>
      <c r="M507" s="5">
        <v>0</v>
      </c>
      <c r="N507" s="5">
        <v>0</v>
      </c>
      <c r="O507" s="7">
        <v>0</v>
      </c>
      <c r="P507" s="7">
        <v>0</v>
      </c>
      <c r="Q507" s="7">
        <v>0</v>
      </c>
      <c r="R507" s="6">
        <v>20532.306988356737</v>
      </c>
      <c r="S507" s="6">
        <v>0</v>
      </c>
      <c r="T507" s="6">
        <v>0</v>
      </c>
    </row>
    <row r="508" spans="1:20" ht="15" customHeight="1" x14ac:dyDescent="0.2">
      <c r="A508" s="43">
        <v>875</v>
      </c>
      <c r="B508" s="3" t="s">
        <v>650</v>
      </c>
      <c r="C508" s="5">
        <v>56343</v>
      </c>
      <c r="D508" s="13" t="s">
        <v>651</v>
      </c>
      <c r="E508" s="14">
        <v>45929</v>
      </c>
      <c r="F508" s="41">
        <f t="shared" si="11"/>
        <v>1.0250575124261108</v>
      </c>
      <c r="G508" s="6">
        <v>1744377.1</v>
      </c>
      <c r="H508" s="6">
        <v>1701735.8332132997</v>
      </c>
      <c r="I508" s="41">
        <v>1</v>
      </c>
      <c r="J508" s="41">
        <v>0</v>
      </c>
      <c r="K508" s="41">
        <v>0</v>
      </c>
      <c r="L508" s="5">
        <v>56343</v>
      </c>
      <c r="M508" s="5">
        <v>0</v>
      </c>
      <c r="N508" s="5">
        <v>0</v>
      </c>
      <c r="O508" s="7">
        <v>1744377.1</v>
      </c>
      <c r="P508" s="7">
        <v>0</v>
      </c>
      <c r="Q508" s="7">
        <v>0</v>
      </c>
      <c r="R508" s="6">
        <v>1701735.8332132997</v>
      </c>
      <c r="S508" s="6">
        <v>0</v>
      </c>
      <c r="T508" s="6">
        <v>0</v>
      </c>
    </row>
    <row r="509" spans="1:20" ht="15" customHeight="1" x14ac:dyDescent="0.2">
      <c r="A509" s="43">
        <v>882</v>
      </c>
      <c r="B509" s="3" t="s">
        <v>652</v>
      </c>
      <c r="C509" s="5">
        <v>293</v>
      </c>
      <c r="D509" s="13">
        <v>1951</v>
      </c>
      <c r="E509" s="60">
        <v>45930</v>
      </c>
      <c r="F509" s="41">
        <f t="shared" si="11"/>
        <v>0</v>
      </c>
      <c r="G509" s="6">
        <v>0</v>
      </c>
      <c r="H509" s="6">
        <v>20532.306988356737</v>
      </c>
      <c r="I509" s="41">
        <v>1</v>
      </c>
      <c r="J509" s="41">
        <v>0</v>
      </c>
      <c r="K509" s="41">
        <v>0</v>
      </c>
      <c r="L509" s="5">
        <v>293</v>
      </c>
      <c r="M509" s="5">
        <v>0</v>
      </c>
      <c r="N509" s="5">
        <v>0</v>
      </c>
      <c r="O509" s="7">
        <v>0</v>
      </c>
      <c r="P509" s="7">
        <v>0</v>
      </c>
      <c r="Q509" s="7">
        <v>0</v>
      </c>
      <c r="R509" s="6">
        <v>20532.306988356737</v>
      </c>
      <c r="S509" s="6">
        <v>0</v>
      </c>
      <c r="T509" s="6">
        <v>0</v>
      </c>
    </row>
    <row r="510" spans="1:20" ht="15" customHeight="1" x14ac:dyDescent="0.2">
      <c r="A510" s="43">
        <v>881</v>
      </c>
      <c r="B510" s="3" t="s">
        <v>653</v>
      </c>
      <c r="C510" s="5">
        <v>1465</v>
      </c>
      <c r="D510" s="13">
        <v>2008</v>
      </c>
      <c r="E510" s="14">
        <v>45929</v>
      </c>
      <c r="F510" s="41">
        <f t="shared" si="11"/>
        <v>0</v>
      </c>
      <c r="G510" s="6">
        <v>0</v>
      </c>
      <c r="H510" s="6">
        <v>20532.306988356737</v>
      </c>
      <c r="I510" s="41">
        <v>1</v>
      </c>
      <c r="J510" s="41">
        <v>0</v>
      </c>
      <c r="K510" s="41">
        <v>0</v>
      </c>
      <c r="L510" s="5">
        <v>1465</v>
      </c>
      <c r="M510" s="5">
        <v>0</v>
      </c>
      <c r="N510" s="5">
        <v>0</v>
      </c>
      <c r="O510" s="7">
        <v>0</v>
      </c>
      <c r="P510" s="7">
        <v>0</v>
      </c>
      <c r="Q510" s="7">
        <v>0</v>
      </c>
      <c r="R510" s="6">
        <v>20532.306988356737</v>
      </c>
      <c r="S510" s="6">
        <v>0</v>
      </c>
      <c r="T510" s="6">
        <v>0</v>
      </c>
    </row>
    <row r="511" spans="1:20" ht="15" customHeight="1" x14ac:dyDescent="0.2">
      <c r="A511" s="43">
        <v>7147</v>
      </c>
      <c r="B511" s="3" t="s">
        <v>654</v>
      </c>
      <c r="C511" s="5">
        <v>5637</v>
      </c>
      <c r="D511" s="13" t="s">
        <v>54</v>
      </c>
      <c r="E511" s="14" t="s">
        <v>27</v>
      </c>
      <c r="F511" s="41" t="str">
        <f t="shared" si="11"/>
        <v/>
      </c>
      <c r="G511" s="39" t="s">
        <v>27</v>
      </c>
      <c r="H511" s="6">
        <v>1326292.8094948772</v>
      </c>
      <c r="I511" s="41">
        <v>0</v>
      </c>
      <c r="J511" s="41">
        <v>1</v>
      </c>
      <c r="K511" s="41">
        <v>0</v>
      </c>
      <c r="L511" s="5">
        <v>0</v>
      </c>
      <c r="M511" s="5">
        <v>5637</v>
      </c>
      <c r="N511" s="5">
        <v>0</v>
      </c>
      <c r="O511" s="7" t="s">
        <v>30</v>
      </c>
      <c r="P511" s="7" t="s">
        <v>30</v>
      </c>
      <c r="Q511" s="7" t="s">
        <v>30</v>
      </c>
      <c r="R511" s="6">
        <v>0</v>
      </c>
      <c r="S511" s="6">
        <v>1326292.8094948772</v>
      </c>
      <c r="T511" s="6">
        <v>0</v>
      </c>
    </row>
    <row r="512" spans="1:20" ht="15" customHeight="1" x14ac:dyDescent="0.2">
      <c r="A512" s="43">
        <v>831</v>
      </c>
      <c r="B512" s="3" t="s">
        <v>655</v>
      </c>
      <c r="C512" s="5">
        <v>1026</v>
      </c>
      <c r="D512" s="13" t="s">
        <v>316</v>
      </c>
      <c r="E512" s="14" t="s">
        <v>27</v>
      </c>
      <c r="F512" s="41" t="str">
        <f t="shared" si="11"/>
        <v/>
      </c>
      <c r="G512" s="39" t="s">
        <v>27</v>
      </c>
      <c r="H512" s="6">
        <v>364360.1572327044</v>
      </c>
      <c r="I512" s="41">
        <v>0</v>
      </c>
      <c r="J512" s="41">
        <v>1</v>
      </c>
      <c r="K512" s="41">
        <v>0</v>
      </c>
      <c r="L512" s="5">
        <v>0</v>
      </c>
      <c r="M512" s="5">
        <v>1026</v>
      </c>
      <c r="N512" s="5">
        <v>0</v>
      </c>
      <c r="O512" s="7">
        <v>0</v>
      </c>
      <c r="P512" s="7">
        <v>0</v>
      </c>
      <c r="Q512" s="7">
        <v>0</v>
      </c>
      <c r="R512" s="6">
        <v>0</v>
      </c>
      <c r="S512" s="6">
        <v>364360.1572327044</v>
      </c>
      <c r="T512" s="6">
        <v>0</v>
      </c>
    </row>
    <row r="513" spans="1:22" ht="15" customHeight="1" x14ac:dyDescent="0.2">
      <c r="A513" s="43">
        <v>561</v>
      </c>
      <c r="B513" s="3" t="s">
        <v>656</v>
      </c>
      <c r="C513" s="5">
        <v>303500</v>
      </c>
      <c r="D513" s="13" t="s">
        <v>514</v>
      </c>
      <c r="E513" s="14" t="s">
        <v>27</v>
      </c>
      <c r="F513" s="41">
        <f t="shared" si="11"/>
        <v>0</v>
      </c>
      <c r="G513" s="6">
        <v>0</v>
      </c>
      <c r="H513" s="6">
        <v>124988812.28451644</v>
      </c>
      <c r="I513" s="41">
        <v>0</v>
      </c>
      <c r="J513" s="41">
        <v>1</v>
      </c>
      <c r="K513" s="41">
        <v>0</v>
      </c>
      <c r="L513" s="5">
        <v>0</v>
      </c>
      <c r="M513" s="5">
        <v>303500</v>
      </c>
      <c r="N513" s="5">
        <v>0</v>
      </c>
      <c r="O513" s="7">
        <v>0</v>
      </c>
      <c r="P513" s="7">
        <v>0</v>
      </c>
      <c r="Q513" s="7">
        <v>0</v>
      </c>
      <c r="R513" s="6">
        <v>0</v>
      </c>
      <c r="S513" s="6">
        <v>124988812.28451644</v>
      </c>
      <c r="T513" s="6">
        <v>0</v>
      </c>
    </row>
    <row r="514" spans="1:22" ht="15" customHeight="1" x14ac:dyDescent="0.2">
      <c r="A514" s="43">
        <v>2014</v>
      </c>
      <c r="B514" s="3" t="s">
        <v>657</v>
      </c>
      <c r="C514" s="5">
        <v>1806</v>
      </c>
      <c r="D514" s="13" t="s">
        <v>223</v>
      </c>
      <c r="E514" s="14">
        <v>45744</v>
      </c>
      <c r="F514" s="41">
        <f t="shared" si="11"/>
        <v>2.4302252214563828E-2</v>
      </c>
      <c r="G514" s="6">
        <v>16052.55</v>
      </c>
      <c r="H514" s="6">
        <v>660537.54435072665</v>
      </c>
      <c r="I514" s="41">
        <v>1</v>
      </c>
      <c r="J514" s="41">
        <v>0</v>
      </c>
      <c r="K514" s="41">
        <v>0</v>
      </c>
      <c r="L514" s="5">
        <v>1806</v>
      </c>
      <c r="M514" s="5">
        <v>0</v>
      </c>
      <c r="N514" s="5">
        <v>0</v>
      </c>
      <c r="O514" s="7">
        <v>16052.55</v>
      </c>
      <c r="P514" s="7">
        <v>0</v>
      </c>
      <c r="Q514" s="7">
        <v>0</v>
      </c>
      <c r="R514" s="6">
        <v>660537.54435072665</v>
      </c>
      <c r="S514" s="6">
        <v>0</v>
      </c>
      <c r="T514" s="6">
        <v>0</v>
      </c>
    </row>
    <row r="515" spans="1:22" ht="15" customHeight="1" x14ac:dyDescent="0.2">
      <c r="A515" s="43">
        <v>5532</v>
      </c>
      <c r="B515" s="3" t="s">
        <v>658</v>
      </c>
      <c r="C515" s="5">
        <v>19200</v>
      </c>
      <c r="D515" s="13" t="s">
        <v>121</v>
      </c>
      <c r="E515" s="14" t="s">
        <v>27</v>
      </c>
      <c r="F515" s="44"/>
      <c r="G515" s="39" t="s">
        <v>27</v>
      </c>
      <c r="H515" s="6">
        <v>3775486</v>
      </c>
      <c r="I515" s="41">
        <v>0</v>
      </c>
      <c r="J515" s="41">
        <v>1</v>
      </c>
      <c r="K515" s="41">
        <v>0</v>
      </c>
      <c r="L515" s="5">
        <v>0</v>
      </c>
      <c r="M515" s="5">
        <v>19200</v>
      </c>
      <c r="N515" s="5">
        <v>0</v>
      </c>
      <c r="O515" s="7">
        <v>0</v>
      </c>
      <c r="P515" s="7">
        <v>0</v>
      </c>
      <c r="Q515" s="7">
        <v>0</v>
      </c>
      <c r="R515" s="6">
        <v>0</v>
      </c>
      <c r="S515" s="6">
        <v>3775486</v>
      </c>
      <c r="T515" s="6">
        <v>0</v>
      </c>
    </row>
    <row r="516" spans="1:22" ht="15" customHeight="1" x14ac:dyDescent="0.2">
      <c r="A516" s="43">
        <v>5533</v>
      </c>
      <c r="B516" s="3" t="s">
        <v>659</v>
      </c>
      <c r="C516" s="5">
        <v>93</v>
      </c>
      <c r="D516" s="13" t="s">
        <v>554</v>
      </c>
      <c r="E516" s="14" t="s">
        <v>27</v>
      </c>
      <c r="F516" s="41" t="str">
        <f t="shared" ref="F516:F522" si="12">IF(H516=0,"No CRV",IF(G516="No FCA","",G516/H516))</f>
        <v/>
      </c>
      <c r="G516" s="39" t="s">
        <v>27</v>
      </c>
      <c r="H516" s="6">
        <v>113688.21681383648</v>
      </c>
      <c r="I516" s="41">
        <v>0</v>
      </c>
      <c r="J516" s="41">
        <v>1</v>
      </c>
      <c r="K516" s="41">
        <v>0</v>
      </c>
      <c r="L516" s="5">
        <v>0</v>
      </c>
      <c r="M516" s="5">
        <v>93</v>
      </c>
      <c r="N516" s="5">
        <v>0</v>
      </c>
      <c r="O516" s="7">
        <v>0</v>
      </c>
      <c r="P516" s="7">
        <v>0</v>
      </c>
      <c r="Q516" s="7">
        <v>0</v>
      </c>
      <c r="R516" s="6">
        <v>0</v>
      </c>
      <c r="S516" s="6">
        <v>113688.21681383648</v>
      </c>
      <c r="T516" s="6">
        <v>0</v>
      </c>
    </row>
    <row r="517" spans="1:22" ht="15" customHeight="1" x14ac:dyDescent="0.2">
      <c r="A517" s="43">
        <v>5534</v>
      </c>
      <c r="B517" s="3" t="s">
        <v>660</v>
      </c>
      <c r="C517" s="5">
        <v>134</v>
      </c>
      <c r="D517" s="13" t="s">
        <v>554</v>
      </c>
      <c r="E517" s="14" t="s">
        <v>27</v>
      </c>
      <c r="F517" s="41" t="str">
        <f t="shared" si="12"/>
        <v/>
      </c>
      <c r="G517" s="39" t="s">
        <v>27</v>
      </c>
      <c r="H517" s="6">
        <v>113688.21681383648</v>
      </c>
      <c r="I517" s="41">
        <v>0</v>
      </c>
      <c r="J517" s="41">
        <v>1</v>
      </c>
      <c r="K517" s="41">
        <v>0</v>
      </c>
      <c r="L517" s="5">
        <v>0</v>
      </c>
      <c r="M517" s="5">
        <v>134</v>
      </c>
      <c r="N517" s="5">
        <v>0</v>
      </c>
      <c r="O517" s="7">
        <v>0</v>
      </c>
      <c r="P517" s="7">
        <v>0</v>
      </c>
      <c r="Q517" s="7">
        <v>0</v>
      </c>
      <c r="R517" s="6">
        <v>0</v>
      </c>
      <c r="S517" s="6">
        <v>113688.21681383648</v>
      </c>
      <c r="T517" s="6">
        <v>0</v>
      </c>
    </row>
    <row r="518" spans="1:22" ht="15" customHeight="1" x14ac:dyDescent="0.2">
      <c r="A518" s="43">
        <v>5535</v>
      </c>
      <c r="B518" s="3" t="s">
        <v>661</v>
      </c>
      <c r="C518" s="5">
        <v>3992</v>
      </c>
      <c r="D518" s="13" t="s">
        <v>133</v>
      </c>
      <c r="E518" s="14">
        <v>44783</v>
      </c>
      <c r="F518" s="41">
        <f t="shared" si="12"/>
        <v>8.7710471638569251E-3</v>
      </c>
      <c r="G518" s="6">
        <v>12146.43</v>
      </c>
      <c r="H518" s="6">
        <v>1384832.3664307839</v>
      </c>
      <c r="I518" s="41">
        <v>0</v>
      </c>
      <c r="J518" s="41">
        <v>1</v>
      </c>
      <c r="K518" s="41">
        <v>0</v>
      </c>
      <c r="L518" s="5">
        <v>0</v>
      </c>
      <c r="M518" s="5">
        <v>3992</v>
      </c>
      <c r="N518" s="5">
        <v>0</v>
      </c>
      <c r="O518" s="7">
        <v>0</v>
      </c>
      <c r="P518" s="7">
        <v>12146.43</v>
      </c>
      <c r="Q518" s="7">
        <v>0</v>
      </c>
      <c r="R518" s="6">
        <v>0</v>
      </c>
      <c r="S518" s="6">
        <v>1384832.3664307839</v>
      </c>
      <c r="T518" s="6">
        <v>0</v>
      </c>
    </row>
    <row r="519" spans="1:22" ht="15" customHeight="1" x14ac:dyDescent="0.2">
      <c r="A519" s="43">
        <v>204</v>
      </c>
      <c r="B519" s="3" t="s">
        <v>662</v>
      </c>
      <c r="C519" s="5">
        <v>168757</v>
      </c>
      <c r="D519" s="13" t="s">
        <v>85</v>
      </c>
      <c r="E519" s="14">
        <v>45033</v>
      </c>
      <c r="F519" s="41">
        <f t="shared" si="12"/>
        <v>0.33901350708626898</v>
      </c>
      <c r="G519" s="6">
        <v>17324059.689999998</v>
      </c>
      <c r="H519" s="6">
        <v>51101384.83535859</v>
      </c>
      <c r="I519" s="41">
        <v>1</v>
      </c>
      <c r="J519" s="41">
        <v>0</v>
      </c>
      <c r="K519" s="41">
        <v>0</v>
      </c>
      <c r="L519" s="5">
        <v>168757</v>
      </c>
      <c r="M519" s="5">
        <v>0</v>
      </c>
      <c r="N519" s="5">
        <v>0</v>
      </c>
      <c r="O519" s="7">
        <v>17324059.689999998</v>
      </c>
      <c r="P519" s="7">
        <v>0</v>
      </c>
      <c r="Q519" s="7">
        <v>0</v>
      </c>
      <c r="R519" s="6">
        <v>51101384.83535859</v>
      </c>
      <c r="S519" s="6">
        <v>0</v>
      </c>
      <c r="T519" s="6">
        <v>0</v>
      </c>
    </row>
    <row r="520" spans="1:22" ht="15" customHeight="1" x14ac:dyDescent="0.2">
      <c r="A520" s="43">
        <v>535</v>
      </c>
      <c r="B520" s="3" t="s">
        <v>663</v>
      </c>
      <c r="C520" s="5">
        <v>60</v>
      </c>
      <c r="D520" s="13" t="s">
        <v>664</v>
      </c>
      <c r="E520" s="14" t="s">
        <v>27</v>
      </c>
      <c r="F520" s="41" t="str">
        <f t="shared" si="12"/>
        <v/>
      </c>
      <c r="G520" s="39" t="s">
        <v>27</v>
      </c>
      <c r="H520" s="6">
        <v>78477.572327044021</v>
      </c>
      <c r="I520" s="41">
        <v>0</v>
      </c>
      <c r="J520" s="41">
        <v>1</v>
      </c>
      <c r="K520" s="41">
        <v>0</v>
      </c>
      <c r="L520" s="5">
        <v>0</v>
      </c>
      <c r="M520" s="5">
        <v>60</v>
      </c>
      <c r="N520" s="5">
        <v>0</v>
      </c>
      <c r="O520" s="7">
        <v>0</v>
      </c>
      <c r="P520" s="7">
        <v>0</v>
      </c>
      <c r="Q520" s="7">
        <v>0</v>
      </c>
      <c r="R520" s="6">
        <v>0</v>
      </c>
      <c r="S520" s="6">
        <v>78477.572327044021</v>
      </c>
      <c r="T520" s="6">
        <v>0</v>
      </c>
    </row>
    <row r="521" spans="1:22" ht="15" customHeight="1" x14ac:dyDescent="0.2">
      <c r="A521" s="43">
        <v>532</v>
      </c>
      <c r="B521" s="3" t="s">
        <v>665</v>
      </c>
      <c r="C521" s="5">
        <v>116364</v>
      </c>
      <c r="D521" s="13" t="s">
        <v>167</v>
      </c>
      <c r="E521" s="14">
        <v>46163</v>
      </c>
      <c r="F521" s="41">
        <f t="shared" si="12"/>
        <v>0.38702745036887193</v>
      </c>
      <c r="G521" s="6">
        <v>13917560.85</v>
      </c>
      <c r="H521" s="6">
        <v>35960138.839597329</v>
      </c>
      <c r="I521" s="41">
        <v>0</v>
      </c>
      <c r="J521" s="41">
        <v>1</v>
      </c>
      <c r="K521" s="41">
        <v>0</v>
      </c>
      <c r="L521" s="5">
        <v>0</v>
      </c>
      <c r="M521" s="5">
        <v>116364</v>
      </c>
      <c r="N521" s="5">
        <v>0</v>
      </c>
      <c r="O521" s="7">
        <v>0</v>
      </c>
      <c r="P521" s="7">
        <v>13917560.85</v>
      </c>
      <c r="Q521" s="7">
        <v>0</v>
      </c>
      <c r="R521" s="6">
        <v>0</v>
      </c>
      <c r="S521" s="6">
        <v>35960138.839597329</v>
      </c>
      <c r="T521" s="6">
        <v>0</v>
      </c>
    </row>
    <row r="522" spans="1:22" ht="15" customHeight="1" x14ac:dyDescent="0.2">
      <c r="A522" s="43">
        <v>534</v>
      </c>
      <c r="B522" s="3" t="s">
        <v>666</v>
      </c>
      <c r="C522" s="5">
        <v>51875</v>
      </c>
      <c r="D522" s="13" t="s">
        <v>45</v>
      </c>
      <c r="E522" s="14">
        <v>46163</v>
      </c>
      <c r="F522" s="41">
        <f t="shared" si="12"/>
        <v>0.34251434384430357</v>
      </c>
      <c r="G522" s="6">
        <v>5816373.9500000002</v>
      </c>
      <c r="H522" s="6">
        <v>16981402.544250656</v>
      </c>
      <c r="I522" s="41">
        <v>0</v>
      </c>
      <c r="J522" s="41">
        <v>1</v>
      </c>
      <c r="K522" s="41">
        <v>0</v>
      </c>
      <c r="L522" s="5">
        <v>0</v>
      </c>
      <c r="M522" s="5">
        <v>51875</v>
      </c>
      <c r="N522" s="5">
        <v>0</v>
      </c>
      <c r="O522" s="7">
        <v>0</v>
      </c>
      <c r="P522" s="7">
        <v>5816373.9500000002</v>
      </c>
      <c r="Q522" s="7">
        <v>0</v>
      </c>
      <c r="R522" s="6">
        <v>0</v>
      </c>
      <c r="S522" s="6">
        <v>16981402.544250656</v>
      </c>
      <c r="T522" s="6">
        <v>0</v>
      </c>
    </row>
    <row r="523" spans="1:22" ht="15" customHeight="1" x14ac:dyDescent="0.2">
      <c r="A523" s="43">
        <v>536</v>
      </c>
      <c r="B523" s="3" t="s">
        <v>667</v>
      </c>
      <c r="C523" s="5">
        <v>908.64</v>
      </c>
      <c r="D523" s="13" t="s">
        <v>514</v>
      </c>
      <c r="E523" s="14" t="s">
        <v>27</v>
      </c>
      <c r="F523" s="44"/>
      <c r="G523" s="39" t="s">
        <v>27</v>
      </c>
      <c r="H523" s="6">
        <v>565983</v>
      </c>
      <c r="I523" s="41">
        <v>0</v>
      </c>
      <c r="J523" s="41">
        <v>1</v>
      </c>
      <c r="K523" s="41">
        <v>0</v>
      </c>
      <c r="L523" s="5">
        <v>0</v>
      </c>
      <c r="M523" s="5">
        <v>908.64</v>
      </c>
      <c r="N523" s="5">
        <v>0</v>
      </c>
      <c r="O523" s="7">
        <v>0</v>
      </c>
      <c r="P523" s="7">
        <v>0</v>
      </c>
      <c r="Q523" s="7">
        <v>0</v>
      </c>
      <c r="R523" s="6">
        <v>0</v>
      </c>
      <c r="S523" s="6">
        <v>565983</v>
      </c>
      <c r="T523" s="6">
        <v>0</v>
      </c>
      <c r="V523" s="61"/>
    </row>
    <row r="524" spans="1:22" ht="15" customHeight="1" x14ac:dyDescent="0.2">
      <c r="A524" s="43">
        <v>2078</v>
      </c>
      <c r="B524" s="3" t="s">
        <v>668</v>
      </c>
      <c r="C524" s="5">
        <v>7973</v>
      </c>
      <c r="D524" s="13" t="s">
        <v>232</v>
      </c>
      <c r="E524" s="14">
        <v>45686</v>
      </c>
      <c r="F524" s="41">
        <f t="shared" ref="F524:F560" si="13">IF(H524=0,"No CRV",IF(G524="No FCA","",G524/H524))</f>
        <v>1.0398775771633473</v>
      </c>
      <c r="G524" s="6">
        <v>986696.73999999987</v>
      </c>
      <c r="H524" s="6">
        <v>948858.55957350484</v>
      </c>
      <c r="I524" s="41">
        <v>0</v>
      </c>
      <c r="J524" s="41">
        <v>1</v>
      </c>
      <c r="K524" s="41">
        <v>0</v>
      </c>
      <c r="L524" s="5">
        <v>0</v>
      </c>
      <c r="M524" s="5">
        <v>7973</v>
      </c>
      <c r="N524" s="5">
        <v>0</v>
      </c>
      <c r="O524" s="7">
        <v>0</v>
      </c>
      <c r="P524" s="7">
        <v>986696.73999999987</v>
      </c>
      <c r="Q524" s="7">
        <v>0</v>
      </c>
      <c r="R524" s="6">
        <v>0</v>
      </c>
      <c r="S524" s="6">
        <v>948858.55957350484</v>
      </c>
      <c r="T524" s="6">
        <v>0</v>
      </c>
    </row>
    <row r="525" spans="1:22" ht="15" customHeight="1" x14ac:dyDescent="0.2">
      <c r="A525" s="43">
        <v>2373</v>
      </c>
      <c r="B525" s="3" t="s">
        <v>669</v>
      </c>
      <c r="C525" s="5">
        <v>58626.74</v>
      </c>
      <c r="D525" s="13" t="s">
        <v>257</v>
      </c>
      <c r="E525" s="14">
        <v>44461</v>
      </c>
      <c r="F525" s="41">
        <f t="shared" si="13"/>
        <v>0</v>
      </c>
      <c r="G525" s="6">
        <v>0</v>
      </c>
      <c r="H525" s="6">
        <v>25299370.327741202</v>
      </c>
      <c r="I525" s="41">
        <v>0</v>
      </c>
      <c r="J525" s="41">
        <v>1</v>
      </c>
      <c r="K525" s="41">
        <v>0</v>
      </c>
      <c r="L525" s="5">
        <v>0</v>
      </c>
      <c r="M525" s="5">
        <v>58626.74</v>
      </c>
      <c r="N525" s="5">
        <v>0</v>
      </c>
      <c r="O525" s="7">
        <v>0</v>
      </c>
      <c r="P525" s="7">
        <v>0</v>
      </c>
      <c r="Q525" s="7">
        <v>0</v>
      </c>
      <c r="R525" s="6">
        <v>0</v>
      </c>
      <c r="S525" s="6">
        <v>25299370.327741202</v>
      </c>
      <c r="T525" s="6">
        <v>0</v>
      </c>
    </row>
    <row r="526" spans="1:22" ht="15" customHeight="1" x14ac:dyDescent="0.2">
      <c r="A526" s="43">
        <v>63</v>
      </c>
      <c r="B526" s="3" t="s">
        <v>670</v>
      </c>
      <c r="C526" s="5">
        <v>8105</v>
      </c>
      <c r="D526" s="13" t="s">
        <v>671</v>
      </c>
      <c r="E526" s="14">
        <v>45233</v>
      </c>
      <c r="F526" s="41">
        <f t="shared" si="13"/>
        <v>0</v>
      </c>
      <c r="G526" s="6">
        <v>0</v>
      </c>
      <c r="H526" s="6">
        <v>2590915.8543006908</v>
      </c>
      <c r="I526" s="41">
        <v>1</v>
      </c>
      <c r="J526" s="41">
        <v>0</v>
      </c>
      <c r="K526" s="41">
        <v>0</v>
      </c>
      <c r="L526" s="5">
        <v>8105</v>
      </c>
      <c r="M526" s="5">
        <v>0</v>
      </c>
      <c r="N526" s="5">
        <v>0</v>
      </c>
      <c r="O526" s="7">
        <v>0</v>
      </c>
      <c r="P526" s="7">
        <v>0</v>
      </c>
      <c r="Q526" s="7">
        <v>0</v>
      </c>
      <c r="R526" s="6">
        <v>2590915.8543006908</v>
      </c>
      <c r="S526" s="6">
        <v>0</v>
      </c>
      <c r="T526" s="6">
        <v>0</v>
      </c>
    </row>
    <row r="527" spans="1:22" ht="15" customHeight="1" x14ac:dyDescent="0.2">
      <c r="A527" s="43">
        <v>1150</v>
      </c>
      <c r="B527" s="3" t="s">
        <v>672</v>
      </c>
      <c r="C527" s="5">
        <v>1563362</v>
      </c>
      <c r="D527" s="13" t="s">
        <v>64</v>
      </c>
      <c r="E527" s="14" t="s">
        <v>27</v>
      </c>
      <c r="F527" s="41" t="str">
        <f t="shared" si="13"/>
        <v/>
      </c>
      <c r="G527" s="39" t="s">
        <v>27</v>
      </c>
      <c r="H527" s="6">
        <v>469987604.17683107</v>
      </c>
      <c r="I527" s="41">
        <v>3.4157801866756397E-2</v>
      </c>
      <c r="J527" s="41">
        <v>0</v>
      </c>
      <c r="K527" s="41">
        <v>0.96584219813324401</v>
      </c>
      <c r="L527" s="5">
        <v>53401.009442016017</v>
      </c>
      <c r="M527" s="5">
        <v>0</v>
      </c>
      <c r="N527" s="5">
        <v>1509960.9905579847</v>
      </c>
      <c r="O527" s="7" t="s">
        <v>30</v>
      </c>
      <c r="P527" s="7" t="s">
        <v>30</v>
      </c>
      <c r="Q527" s="7" t="s">
        <v>30</v>
      </c>
      <c r="R527" s="6">
        <v>16053743.463303726</v>
      </c>
      <c r="S527" s="6">
        <v>0</v>
      </c>
      <c r="T527" s="6">
        <v>453933860.71352756</v>
      </c>
    </row>
    <row r="528" spans="1:22" ht="15" customHeight="1" x14ac:dyDescent="0.2">
      <c r="A528" s="43">
        <v>3714</v>
      </c>
      <c r="B528" s="3" t="s">
        <v>673</v>
      </c>
      <c r="C528" s="5">
        <v>68637</v>
      </c>
      <c r="D528" s="13" t="s">
        <v>81</v>
      </c>
      <c r="E528" s="14" t="s">
        <v>27</v>
      </c>
      <c r="F528" s="41" t="str">
        <f t="shared" si="13"/>
        <v/>
      </c>
      <c r="G528" s="39" t="s">
        <v>27</v>
      </c>
      <c r="H528" s="6">
        <v>26872473.039451033</v>
      </c>
      <c r="I528" s="41">
        <v>0</v>
      </c>
      <c r="J528" s="41">
        <v>1</v>
      </c>
      <c r="K528" s="41">
        <v>0</v>
      </c>
      <c r="L528" s="5">
        <v>0</v>
      </c>
      <c r="M528" s="5">
        <v>68637</v>
      </c>
      <c r="N528" s="5">
        <v>0</v>
      </c>
      <c r="O528" s="7">
        <v>0</v>
      </c>
      <c r="P528" s="7">
        <v>0</v>
      </c>
      <c r="Q528" s="7">
        <v>0</v>
      </c>
      <c r="R528" s="6">
        <v>0</v>
      </c>
      <c r="S528" s="6">
        <v>26872473.039451033</v>
      </c>
      <c r="T528" s="6">
        <v>0</v>
      </c>
    </row>
    <row r="529" spans="1:20" ht="15" customHeight="1" x14ac:dyDescent="0.2">
      <c r="A529" s="43">
        <v>623</v>
      </c>
      <c r="B529" s="3" t="s">
        <v>674</v>
      </c>
      <c r="C529" s="5">
        <v>2100</v>
      </c>
      <c r="D529" s="13" t="s">
        <v>316</v>
      </c>
      <c r="E529" s="14">
        <v>44775</v>
      </c>
      <c r="F529" s="41">
        <f t="shared" si="13"/>
        <v>2.6043173813870155E-2</v>
      </c>
      <c r="G529" s="6">
        <v>5951.7400000000007</v>
      </c>
      <c r="H529" s="6">
        <v>228533.58974358972</v>
      </c>
      <c r="I529" s="41">
        <v>1</v>
      </c>
      <c r="J529" s="41">
        <v>0</v>
      </c>
      <c r="K529" s="41">
        <v>0</v>
      </c>
      <c r="L529" s="5">
        <v>2100</v>
      </c>
      <c r="M529" s="5">
        <v>0</v>
      </c>
      <c r="N529" s="5">
        <v>0</v>
      </c>
      <c r="O529" s="7">
        <v>5951.7400000000007</v>
      </c>
      <c r="P529" s="7">
        <v>0</v>
      </c>
      <c r="Q529" s="7">
        <v>0</v>
      </c>
      <c r="R529" s="6">
        <v>228533.58974358972</v>
      </c>
      <c r="S529" s="6">
        <v>0</v>
      </c>
      <c r="T529" s="6">
        <v>0</v>
      </c>
    </row>
    <row r="530" spans="1:20" ht="15" customHeight="1" x14ac:dyDescent="0.2">
      <c r="A530" s="43">
        <v>1998</v>
      </c>
      <c r="B530" s="3" t="s">
        <v>675</v>
      </c>
      <c r="C530" s="5">
        <v>21416</v>
      </c>
      <c r="D530" s="13" t="s">
        <v>428</v>
      </c>
      <c r="E530" s="14" t="s">
        <v>27</v>
      </c>
      <c r="F530" s="41" t="str">
        <f t="shared" si="13"/>
        <v/>
      </c>
      <c r="G530" s="39" t="s">
        <v>27</v>
      </c>
      <c r="H530" s="6">
        <v>16578286.820770087</v>
      </c>
      <c r="I530" s="41">
        <v>0</v>
      </c>
      <c r="J530" s="41">
        <v>0</v>
      </c>
      <c r="K530" s="41">
        <v>1</v>
      </c>
      <c r="L530" s="5">
        <v>0</v>
      </c>
      <c r="M530" s="5">
        <v>0</v>
      </c>
      <c r="N530" s="5">
        <v>21416</v>
      </c>
      <c r="O530" s="7" t="s">
        <v>30</v>
      </c>
      <c r="P530" s="7" t="s">
        <v>30</v>
      </c>
      <c r="Q530" s="7" t="s">
        <v>30</v>
      </c>
      <c r="R530" s="6">
        <v>0</v>
      </c>
      <c r="S530" s="6">
        <v>0</v>
      </c>
      <c r="T530" s="6">
        <v>16578286.820770087</v>
      </c>
    </row>
    <row r="531" spans="1:20" ht="15" customHeight="1" x14ac:dyDescent="0.2">
      <c r="A531" s="43">
        <v>3708</v>
      </c>
      <c r="B531" s="3" t="s">
        <v>676</v>
      </c>
      <c r="C531" s="5">
        <v>30031</v>
      </c>
      <c r="D531" s="13" t="s">
        <v>41</v>
      </c>
      <c r="E531" s="14" t="s">
        <v>27</v>
      </c>
      <c r="F531" s="41" t="str">
        <f t="shared" si="13"/>
        <v/>
      </c>
      <c r="G531" s="39" t="s">
        <v>27</v>
      </c>
      <c r="H531" s="6">
        <v>14866959.931129476</v>
      </c>
      <c r="I531" s="41">
        <v>0</v>
      </c>
      <c r="J531" s="41">
        <v>0</v>
      </c>
      <c r="K531" s="41">
        <v>1</v>
      </c>
      <c r="L531" s="5">
        <v>0</v>
      </c>
      <c r="M531" s="5">
        <v>0</v>
      </c>
      <c r="N531" s="5">
        <v>30031</v>
      </c>
      <c r="O531" s="7" t="s">
        <v>30</v>
      </c>
      <c r="P531" s="7" t="s">
        <v>30</v>
      </c>
      <c r="Q531" s="7" t="s">
        <v>30</v>
      </c>
      <c r="R531" s="6">
        <v>0</v>
      </c>
      <c r="S531" s="6">
        <v>0</v>
      </c>
      <c r="T531" s="6">
        <v>14866959.931129476</v>
      </c>
    </row>
    <row r="532" spans="1:20" ht="15" customHeight="1" x14ac:dyDescent="0.2">
      <c r="A532" s="43">
        <v>9971</v>
      </c>
      <c r="B532" s="3" t="s">
        <v>677</v>
      </c>
      <c r="C532" s="5">
        <v>47891</v>
      </c>
      <c r="D532" s="13" t="s">
        <v>93</v>
      </c>
      <c r="E532" s="14" t="s">
        <v>27</v>
      </c>
      <c r="F532" s="41" t="str">
        <f t="shared" si="13"/>
        <v/>
      </c>
      <c r="G532" s="39" t="s">
        <v>27</v>
      </c>
      <c r="H532" s="6">
        <v>22356546.822742473</v>
      </c>
      <c r="I532" s="41">
        <v>0</v>
      </c>
      <c r="J532" s="41">
        <v>0</v>
      </c>
      <c r="K532" s="41">
        <v>1</v>
      </c>
      <c r="L532" s="5">
        <v>0</v>
      </c>
      <c r="M532" s="5">
        <v>0</v>
      </c>
      <c r="N532" s="5">
        <v>47891</v>
      </c>
      <c r="O532" s="7">
        <v>0</v>
      </c>
      <c r="P532" s="7">
        <v>0</v>
      </c>
      <c r="Q532" s="7">
        <v>0</v>
      </c>
      <c r="R532" s="6">
        <v>0</v>
      </c>
      <c r="S532" s="6">
        <v>0</v>
      </c>
      <c r="T532" s="6">
        <v>22356546.822742473</v>
      </c>
    </row>
    <row r="533" spans="1:20" ht="15" customHeight="1" x14ac:dyDescent="0.2">
      <c r="A533" s="43">
        <v>8997</v>
      </c>
      <c r="B533" s="3" t="s">
        <v>678</v>
      </c>
      <c r="C533" s="5">
        <v>24484</v>
      </c>
      <c r="D533" s="13" t="s">
        <v>118</v>
      </c>
      <c r="E533" s="14" t="s">
        <v>27</v>
      </c>
      <c r="F533" s="41" t="str">
        <f t="shared" si="13"/>
        <v/>
      </c>
      <c r="G533" s="39" t="s">
        <v>27</v>
      </c>
      <c r="H533" s="6">
        <v>5413951.266437931</v>
      </c>
      <c r="I533" s="41">
        <v>0</v>
      </c>
      <c r="J533" s="41">
        <v>0</v>
      </c>
      <c r="K533" s="41">
        <v>1</v>
      </c>
      <c r="L533" s="5">
        <v>0</v>
      </c>
      <c r="M533" s="5">
        <v>0</v>
      </c>
      <c r="N533" s="5">
        <v>24484</v>
      </c>
      <c r="O533" s="7" t="s">
        <v>30</v>
      </c>
      <c r="P533" s="7" t="s">
        <v>30</v>
      </c>
      <c r="Q533" s="7" t="s">
        <v>30</v>
      </c>
      <c r="R533" s="6">
        <v>0</v>
      </c>
      <c r="S533" s="6">
        <v>0</v>
      </c>
      <c r="T533" s="6">
        <v>5413951.266437931</v>
      </c>
    </row>
    <row r="534" spans="1:20" ht="15" customHeight="1" x14ac:dyDescent="0.2">
      <c r="A534" s="43">
        <v>1602</v>
      </c>
      <c r="B534" s="3" t="s">
        <v>679</v>
      </c>
      <c r="C534" s="5">
        <v>206954.74</v>
      </c>
      <c r="D534" s="13" t="s">
        <v>680</v>
      </c>
      <c r="E534" s="14" t="s">
        <v>27</v>
      </c>
      <c r="F534" s="41">
        <f t="shared" si="13"/>
        <v>0</v>
      </c>
      <c r="G534" s="6">
        <v>0</v>
      </c>
      <c r="H534" s="6">
        <v>147701698</v>
      </c>
      <c r="I534" s="41">
        <v>0.172793085660046</v>
      </c>
      <c r="J534" s="41">
        <v>0</v>
      </c>
      <c r="K534" s="41">
        <v>0.82720691433995497</v>
      </c>
      <c r="L534" s="5">
        <v>35760.348116572546</v>
      </c>
      <c r="M534" s="5">
        <v>0</v>
      </c>
      <c r="N534" s="5">
        <v>171194.39188342766</v>
      </c>
      <c r="O534" s="7">
        <v>0</v>
      </c>
      <c r="P534" s="7">
        <v>0</v>
      </c>
      <c r="Q534" s="7">
        <v>0</v>
      </c>
      <c r="R534" s="6">
        <f>H534*I534</f>
        <v>25521832.154648244</v>
      </c>
      <c r="S534" s="6">
        <v>0</v>
      </c>
      <c r="T534" s="6">
        <f>H534*K534</f>
        <v>122179865.8453519</v>
      </c>
    </row>
    <row r="535" spans="1:20" ht="15" customHeight="1" x14ac:dyDescent="0.2">
      <c r="A535" s="43">
        <v>56</v>
      </c>
      <c r="B535" s="3" t="s">
        <v>681</v>
      </c>
      <c r="C535" s="5">
        <v>6514.91</v>
      </c>
      <c r="D535" s="13" t="s">
        <v>682</v>
      </c>
      <c r="E535" s="14">
        <v>45002</v>
      </c>
      <c r="F535" s="41">
        <f t="shared" si="13"/>
        <v>2.6510501671643109E-3</v>
      </c>
      <c r="G535" s="6">
        <v>20012.190000000002</v>
      </c>
      <c r="H535" s="6">
        <v>7548778.3097692151</v>
      </c>
      <c r="I535" s="41">
        <v>1</v>
      </c>
      <c r="J535" s="41">
        <v>0</v>
      </c>
      <c r="K535" s="41">
        <v>0</v>
      </c>
      <c r="L535" s="5">
        <v>6514.91</v>
      </c>
      <c r="M535" s="5">
        <v>0</v>
      </c>
      <c r="N535" s="5">
        <v>0</v>
      </c>
      <c r="O535" s="7">
        <v>20012.190000000002</v>
      </c>
      <c r="P535" s="7">
        <v>0</v>
      </c>
      <c r="Q535" s="7">
        <v>0</v>
      </c>
      <c r="R535" s="6">
        <v>7548778.3097692151</v>
      </c>
      <c r="S535" s="6">
        <v>0</v>
      </c>
      <c r="T535" s="6">
        <v>0</v>
      </c>
    </row>
    <row r="536" spans="1:20" ht="15" customHeight="1" x14ac:dyDescent="0.2">
      <c r="A536" s="43">
        <v>2390</v>
      </c>
      <c r="B536" s="3" t="s">
        <v>683</v>
      </c>
      <c r="C536" s="5">
        <v>8010</v>
      </c>
      <c r="D536" s="13" t="s">
        <v>159</v>
      </c>
      <c r="E536" s="14">
        <v>44655</v>
      </c>
      <c r="F536" s="41">
        <f t="shared" si="13"/>
        <v>4.5147589143924111E-2</v>
      </c>
      <c r="G536" s="6">
        <v>76279.58</v>
      </c>
      <c r="H536" s="6">
        <v>1689560.4271765547</v>
      </c>
      <c r="I536" s="41">
        <v>0</v>
      </c>
      <c r="J536" s="41">
        <v>1</v>
      </c>
      <c r="K536" s="41">
        <v>0</v>
      </c>
      <c r="L536" s="5">
        <v>0</v>
      </c>
      <c r="M536" s="5">
        <v>8010</v>
      </c>
      <c r="N536" s="5">
        <v>0</v>
      </c>
      <c r="O536" s="7">
        <v>0</v>
      </c>
      <c r="P536" s="7">
        <v>76279.58</v>
      </c>
      <c r="Q536" s="7">
        <v>0</v>
      </c>
      <c r="R536" s="6">
        <v>0</v>
      </c>
      <c r="S536" s="6">
        <v>1689560.4271765547</v>
      </c>
      <c r="T536" s="6">
        <v>0</v>
      </c>
    </row>
    <row r="537" spans="1:20" ht="15" customHeight="1" x14ac:dyDescent="0.2">
      <c r="A537" s="43">
        <v>2074</v>
      </c>
      <c r="B537" s="3" t="s">
        <v>684</v>
      </c>
      <c r="C537" s="5">
        <v>8241</v>
      </c>
      <c r="D537" s="13" t="s">
        <v>232</v>
      </c>
      <c r="E537" s="14">
        <v>45686</v>
      </c>
      <c r="F537" s="41">
        <f t="shared" si="13"/>
        <v>0.94288002234851997</v>
      </c>
      <c r="G537" s="6">
        <v>779618.84999999986</v>
      </c>
      <c r="H537" s="6">
        <v>826848.41286395048</v>
      </c>
      <c r="I537" s="41">
        <v>0</v>
      </c>
      <c r="J537" s="41">
        <v>1</v>
      </c>
      <c r="K537" s="41">
        <v>0</v>
      </c>
      <c r="L537" s="5">
        <v>0</v>
      </c>
      <c r="M537" s="5">
        <v>8241</v>
      </c>
      <c r="N537" s="5">
        <v>0</v>
      </c>
      <c r="O537" s="7">
        <v>0</v>
      </c>
      <c r="P537" s="7">
        <v>779618.84999999986</v>
      </c>
      <c r="Q537" s="7">
        <v>0</v>
      </c>
      <c r="R537" s="6">
        <v>0</v>
      </c>
      <c r="S537" s="6">
        <v>826848.41286395048</v>
      </c>
      <c r="T537" s="6">
        <v>0</v>
      </c>
    </row>
    <row r="538" spans="1:20" ht="15" customHeight="1" x14ac:dyDescent="0.2">
      <c r="A538" s="43">
        <v>1285</v>
      </c>
      <c r="B538" s="3" t="s">
        <v>685</v>
      </c>
      <c r="C538" s="5">
        <v>363147</v>
      </c>
      <c r="D538" s="13" t="s">
        <v>686</v>
      </c>
      <c r="E538" s="14" t="s">
        <v>27</v>
      </c>
      <c r="F538" s="41">
        <f t="shared" si="13"/>
        <v>0</v>
      </c>
      <c r="G538" s="6">
        <v>0</v>
      </c>
      <c r="H538" s="6">
        <v>123878521</v>
      </c>
      <c r="I538" s="41">
        <v>0</v>
      </c>
      <c r="J538" s="41">
        <v>1</v>
      </c>
      <c r="K538" s="41">
        <v>0</v>
      </c>
      <c r="L538" s="5">
        <v>0</v>
      </c>
      <c r="M538" s="5">
        <v>363147</v>
      </c>
      <c r="N538" s="5">
        <v>0</v>
      </c>
      <c r="O538" s="7">
        <v>0</v>
      </c>
      <c r="P538" s="7">
        <v>0</v>
      </c>
      <c r="Q538" s="7">
        <v>0</v>
      </c>
      <c r="R538" s="6">
        <v>0</v>
      </c>
      <c r="S538" s="6">
        <v>123878521</v>
      </c>
      <c r="T538" s="6">
        <v>0</v>
      </c>
    </row>
    <row r="539" spans="1:20" ht="15" customHeight="1" x14ac:dyDescent="0.2">
      <c r="A539" s="43">
        <v>1676</v>
      </c>
      <c r="B539" s="3" t="s">
        <v>687</v>
      </c>
      <c r="C539" s="5">
        <v>602</v>
      </c>
      <c r="D539" s="13" t="s">
        <v>335</v>
      </c>
      <c r="E539" s="14">
        <v>45351</v>
      </c>
      <c r="F539" s="41">
        <f t="shared" si="13"/>
        <v>0</v>
      </c>
      <c r="G539" s="6">
        <v>0</v>
      </c>
      <c r="H539" s="6">
        <v>177865.45493447702</v>
      </c>
      <c r="I539" s="41">
        <v>1</v>
      </c>
      <c r="J539" s="41">
        <v>0</v>
      </c>
      <c r="K539" s="41">
        <v>0</v>
      </c>
      <c r="L539" s="5">
        <v>602</v>
      </c>
      <c r="M539" s="5">
        <v>0</v>
      </c>
      <c r="N539" s="5">
        <v>0</v>
      </c>
      <c r="O539" s="7">
        <v>0</v>
      </c>
      <c r="P539" s="7">
        <v>0</v>
      </c>
      <c r="Q539" s="7">
        <v>0</v>
      </c>
      <c r="R539" s="6">
        <v>177865.45493447702</v>
      </c>
      <c r="S539" s="6">
        <v>0</v>
      </c>
      <c r="T539" s="6">
        <v>0</v>
      </c>
    </row>
    <row r="540" spans="1:20" ht="15" customHeight="1" x14ac:dyDescent="0.2">
      <c r="A540" s="43">
        <v>1677</v>
      </c>
      <c r="B540" s="3" t="s">
        <v>688</v>
      </c>
      <c r="C540" s="5">
        <v>4480</v>
      </c>
      <c r="D540" s="13" t="s">
        <v>335</v>
      </c>
      <c r="E540" s="14">
        <v>45352</v>
      </c>
      <c r="F540" s="41">
        <f t="shared" si="13"/>
        <v>0</v>
      </c>
      <c r="G540" s="6">
        <v>0</v>
      </c>
      <c r="H540" s="6">
        <v>1233499.3508911126</v>
      </c>
      <c r="I540" s="41">
        <v>1</v>
      </c>
      <c r="J540" s="41">
        <v>0</v>
      </c>
      <c r="K540" s="41">
        <v>0</v>
      </c>
      <c r="L540" s="5">
        <v>4480</v>
      </c>
      <c r="M540" s="5">
        <v>0</v>
      </c>
      <c r="N540" s="5">
        <v>0</v>
      </c>
      <c r="O540" s="7">
        <v>0</v>
      </c>
      <c r="P540" s="7">
        <v>0</v>
      </c>
      <c r="Q540" s="7">
        <v>0</v>
      </c>
      <c r="R540" s="6">
        <v>1233499.3508911126</v>
      </c>
      <c r="S540" s="6">
        <v>0</v>
      </c>
      <c r="T540" s="6">
        <v>0</v>
      </c>
    </row>
    <row r="541" spans="1:20" ht="15" customHeight="1" x14ac:dyDescent="0.2">
      <c r="A541" s="43">
        <v>1680</v>
      </c>
      <c r="B541" s="3" t="s">
        <v>689</v>
      </c>
      <c r="C541" s="5">
        <v>179</v>
      </c>
      <c r="D541" s="13" t="s">
        <v>372</v>
      </c>
      <c r="E541" s="14">
        <v>45352</v>
      </c>
      <c r="F541" s="41">
        <f t="shared" si="13"/>
        <v>0.65441405088220173</v>
      </c>
      <c r="G541" s="6">
        <v>27208</v>
      </c>
      <c r="H541" s="6">
        <v>41576.124417441024</v>
      </c>
      <c r="I541" s="41">
        <v>1</v>
      </c>
      <c r="J541" s="41">
        <v>0</v>
      </c>
      <c r="K541" s="41">
        <v>0</v>
      </c>
      <c r="L541" s="5">
        <v>179</v>
      </c>
      <c r="M541" s="5">
        <v>0</v>
      </c>
      <c r="N541" s="5">
        <v>0</v>
      </c>
      <c r="O541" s="7">
        <v>27208</v>
      </c>
      <c r="P541" s="7">
        <v>0</v>
      </c>
      <c r="Q541" s="7">
        <v>0</v>
      </c>
      <c r="R541" s="6">
        <v>41576.124417441024</v>
      </c>
      <c r="S541" s="6">
        <v>0</v>
      </c>
      <c r="T541" s="6">
        <v>0</v>
      </c>
    </row>
    <row r="542" spans="1:20" ht="15" customHeight="1" x14ac:dyDescent="0.2">
      <c r="A542" s="43">
        <v>1679</v>
      </c>
      <c r="B542" s="3" t="s">
        <v>690</v>
      </c>
      <c r="C542" s="5">
        <v>772</v>
      </c>
      <c r="D542" s="13" t="s">
        <v>76</v>
      </c>
      <c r="E542" s="14">
        <v>45352</v>
      </c>
      <c r="F542" s="41">
        <f t="shared" si="13"/>
        <v>0</v>
      </c>
      <c r="G542" s="6">
        <v>0</v>
      </c>
      <c r="H542" s="6">
        <v>200059.34993328567</v>
      </c>
      <c r="I542" s="41">
        <v>1</v>
      </c>
      <c r="J542" s="41">
        <v>0</v>
      </c>
      <c r="K542" s="41">
        <v>0</v>
      </c>
      <c r="L542" s="5">
        <v>772</v>
      </c>
      <c r="M542" s="5">
        <v>0</v>
      </c>
      <c r="N542" s="5">
        <v>0</v>
      </c>
      <c r="O542" s="7">
        <v>0</v>
      </c>
      <c r="P542" s="7">
        <v>0</v>
      </c>
      <c r="Q542" s="7">
        <v>0</v>
      </c>
      <c r="R542" s="6">
        <v>200059.34993328567</v>
      </c>
      <c r="S542" s="6">
        <v>0</v>
      </c>
      <c r="T542" s="6">
        <v>0</v>
      </c>
    </row>
    <row r="543" spans="1:20" ht="15" customHeight="1" x14ac:dyDescent="0.2">
      <c r="A543" s="43">
        <v>2370</v>
      </c>
      <c r="B543" s="3" t="s">
        <v>691</v>
      </c>
      <c r="C543" s="5">
        <v>63077.63</v>
      </c>
      <c r="D543" s="13" t="s">
        <v>43</v>
      </c>
      <c r="E543" s="14">
        <v>45993</v>
      </c>
      <c r="F543" s="41">
        <f t="shared" si="13"/>
        <v>1.3767760564046229E-2</v>
      </c>
      <c r="G543" s="6">
        <v>310349.32</v>
      </c>
      <c r="H543" s="6">
        <v>22541742.976738039</v>
      </c>
      <c r="I543" s="41">
        <v>0</v>
      </c>
      <c r="J543" s="41">
        <v>1</v>
      </c>
      <c r="K543" s="41">
        <v>0</v>
      </c>
      <c r="L543" s="5">
        <v>0</v>
      </c>
      <c r="M543" s="5">
        <v>63077.63</v>
      </c>
      <c r="N543" s="5">
        <v>0</v>
      </c>
      <c r="O543" s="7">
        <v>0</v>
      </c>
      <c r="P543" s="7">
        <v>310349.32</v>
      </c>
      <c r="Q543" s="7">
        <v>0</v>
      </c>
      <c r="R543" s="6">
        <v>0</v>
      </c>
      <c r="S543" s="6">
        <v>22541742.976738039</v>
      </c>
      <c r="T543" s="6">
        <v>0</v>
      </c>
    </row>
    <row r="544" spans="1:20" ht="15" customHeight="1" x14ac:dyDescent="0.2">
      <c r="A544" s="43">
        <v>2394</v>
      </c>
      <c r="B544" s="3" t="s">
        <v>692</v>
      </c>
      <c r="C544" s="5">
        <v>23162.55</v>
      </c>
      <c r="D544" s="13" t="s">
        <v>159</v>
      </c>
      <c r="E544" s="14">
        <v>45110</v>
      </c>
      <c r="F544" s="41">
        <f t="shared" si="13"/>
        <v>1.3381762926888816E-2</v>
      </c>
      <c r="G544" s="6">
        <v>66350.540000000008</v>
      </c>
      <c r="H544" s="6">
        <v>4958280.9352180129</v>
      </c>
      <c r="I544" s="41">
        <v>0</v>
      </c>
      <c r="J544" s="41">
        <v>1</v>
      </c>
      <c r="K544" s="41">
        <v>0</v>
      </c>
      <c r="L544" s="5">
        <v>0</v>
      </c>
      <c r="M544" s="5">
        <v>23162.55</v>
      </c>
      <c r="N544" s="5">
        <v>0</v>
      </c>
      <c r="O544" s="7">
        <v>0</v>
      </c>
      <c r="P544" s="7">
        <v>66350.540000000008</v>
      </c>
      <c r="Q544" s="7">
        <v>0</v>
      </c>
      <c r="R544" s="6">
        <v>0</v>
      </c>
      <c r="S544" s="6">
        <v>4958280.9352180129</v>
      </c>
      <c r="T544" s="6">
        <v>0</v>
      </c>
    </row>
    <row r="545" spans="1:20" ht="15" customHeight="1" x14ac:dyDescent="0.2">
      <c r="A545" s="43">
        <v>2013</v>
      </c>
      <c r="B545" s="3" t="s">
        <v>693</v>
      </c>
      <c r="C545" s="5">
        <v>15227</v>
      </c>
      <c r="D545" s="13" t="s">
        <v>223</v>
      </c>
      <c r="E545" s="14">
        <v>45707</v>
      </c>
      <c r="F545" s="41">
        <f t="shared" si="13"/>
        <v>0.22332833189950724</v>
      </c>
      <c r="G545" s="6">
        <v>898942.80999999994</v>
      </c>
      <c r="H545" s="6">
        <v>4025207.2021229449</v>
      </c>
      <c r="I545" s="41">
        <v>1</v>
      </c>
      <c r="J545" s="41">
        <v>0</v>
      </c>
      <c r="K545" s="41">
        <v>0</v>
      </c>
      <c r="L545" s="5">
        <v>15227</v>
      </c>
      <c r="M545" s="5">
        <v>0</v>
      </c>
      <c r="N545" s="5">
        <v>0</v>
      </c>
      <c r="O545" s="7">
        <v>898942.80999999994</v>
      </c>
      <c r="P545" s="7">
        <v>0</v>
      </c>
      <c r="Q545" s="7">
        <v>0</v>
      </c>
      <c r="R545" s="6">
        <v>4025207.2021229449</v>
      </c>
      <c r="S545" s="6">
        <v>0</v>
      </c>
      <c r="T545" s="6">
        <v>0</v>
      </c>
    </row>
    <row r="546" spans="1:20" ht="15" customHeight="1" x14ac:dyDescent="0.2">
      <c r="A546" s="43">
        <v>2028</v>
      </c>
      <c r="B546" s="3" t="s">
        <v>694</v>
      </c>
      <c r="C546" s="5">
        <v>168</v>
      </c>
      <c r="D546" s="13" t="s">
        <v>223</v>
      </c>
      <c r="E546" s="14">
        <v>45709</v>
      </c>
      <c r="F546" s="41">
        <f t="shared" si="13"/>
        <v>4.8938846350187533E-2</v>
      </c>
      <c r="G546" s="6">
        <v>10701.7</v>
      </c>
      <c r="H546" s="6">
        <v>218674.95452227781</v>
      </c>
      <c r="I546" s="41">
        <v>1</v>
      </c>
      <c r="J546" s="41">
        <v>0</v>
      </c>
      <c r="K546" s="41">
        <v>0</v>
      </c>
      <c r="L546" s="5">
        <v>168</v>
      </c>
      <c r="M546" s="5">
        <v>0</v>
      </c>
      <c r="N546" s="5">
        <v>0</v>
      </c>
      <c r="O546" s="7">
        <v>10701.7</v>
      </c>
      <c r="P546" s="7">
        <v>0</v>
      </c>
      <c r="Q546" s="7">
        <v>0</v>
      </c>
      <c r="R546" s="6">
        <v>218674.95452227781</v>
      </c>
      <c r="S546" s="6">
        <v>0</v>
      </c>
      <c r="T546" s="6">
        <v>0</v>
      </c>
    </row>
    <row r="547" spans="1:20" ht="15" customHeight="1" x14ac:dyDescent="0.2">
      <c r="A547" s="43">
        <v>2021</v>
      </c>
      <c r="B547" s="3" t="s">
        <v>695</v>
      </c>
      <c r="C547" s="5">
        <v>305</v>
      </c>
      <c r="D547" s="13" t="s">
        <v>223</v>
      </c>
      <c r="E547" s="14">
        <v>44783</v>
      </c>
      <c r="F547" s="41">
        <f t="shared" si="13"/>
        <v>0.83424232842145363</v>
      </c>
      <c r="G547" s="6">
        <v>128420.4</v>
      </c>
      <c r="H547" s="6">
        <v>153936.56690016677</v>
      </c>
      <c r="I547" s="41">
        <v>1</v>
      </c>
      <c r="J547" s="41">
        <v>0</v>
      </c>
      <c r="K547" s="41">
        <v>0</v>
      </c>
      <c r="L547" s="5">
        <v>305</v>
      </c>
      <c r="M547" s="5">
        <v>0</v>
      </c>
      <c r="N547" s="5">
        <v>0</v>
      </c>
      <c r="O547" s="7">
        <v>128420.4</v>
      </c>
      <c r="P547" s="7">
        <v>0</v>
      </c>
      <c r="Q547" s="7">
        <v>0</v>
      </c>
      <c r="R547" s="6">
        <v>153936.56690016677</v>
      </c>
      <c r="S547" s="6">
        <v>0</v>
      </c>
      <c r="T547" s="6">
        <v>0</v>
      </c>
    </row>
    <row r="548" spans="1:20" ht="15" customHeight="1" x14ac:dyDescent="0.2">
      <c r="A548" s="43">
        <v>2003</v>
      </c>
      <c r="B548" s="3" t="s">
        <v>696</v>
      </c>
      <c r="C548" s="5">
        <v>9618</v>
      </c>
      <c r="D548" s="13" t="s">
        <v>223</v>
      </c>
      <c r="E548" s="14">
        <v>46184</v>
      </c>
      <c r="F548" s="41">
        <f t="shared" si="13"/>
        <v>0.28790407739114854</v>
      </c>
      <c r="G548" s="6">
        <v>1164344.96</v>
      </c>
      <c r="H548" s="6">
        <v>4044211.4281629729</v>
      </c>
      <c r="I548" s="41">
        <v>1</v>
      </c>
      <c r="J548" s="41">
        <v>0</v>
      </c>
      <c r="K548" s="41">
        <v>0</v>
      </c>
      <c r="L548" s="5">
        <v>9618</v>
      </c>
      <c r="M548" s="5">
        <v>0</v>
      </c>
      <c r="N548" s="5">
        <v>0</v>
      </c>
      <c r="O548" s="7">
        <v>1164344.96</v>
      </c>
      <c r="P548" s="7">
        <v>0</v>
      </c>
      <c r="Q548" s="7">
        <v>0</v>
      </c>
      <c r="R548" s="6">
        <v>4044211.4281629729</v>
      </c>
      <c r="S548" s="6">
        <v>0</v>
      </c>
      <c r="T548" s="6">
        <v>0</v>
      </c>
    </row>
    <row r="549" spans="1:20" ht="15" customHeight="1" x14ac:dyDescent="0.2">
      <c r="A549" s="43">
        <v>319</v>
      </c>
      <c r="B549" s="3" t="s">
        <v>697</v>
      </c>
      <c r="C549" s="5">
        <v>50895</v>
      </c>
      <c r="D549" s="13" t="s">
        <v>337</v>
      </c>
      <c r="E549" s="14" t="s">
        <v>27</v>
      </c>
      <c r="F549" s="41" t="str">
        <f t="shared" si="13"/>
        <v/>
      </c>
      <c r="G549" s="39" t="s">
        <v>27</v>
      </c>
      <c r="H549" s="6">
        <v>3048586.6303669289</v>
      </c>
      <c r="I549" s="41">
        <v>0</v>
      </c>
      <c r="J549" s="41">
        <v>1</v>
      </c>
      <c r="K549" s="41">
        <v>0</v>
      </c>
      <c r="L549" s="5">
        <v>0</v>
      </c>
      <c r="M549" s="5">
        <v>50895</v>
      </c>
      <c r="N549" s="5">
        <v>0</v>
      </c>
      <c r="O549" s="7" t="s">
        <v>30</v>
      </c>
      <c r="P549" s="7" t="s">
        <v>30</v>
      </c>
      <c r="Q549" s="7" t="s">
        <v>30</v>
      </c>
      <c r="R549" s="6">
        <v>0</v>
      </c>
      <c r="S549" s="6">
        <v>3048586.6303669289</v>
      </c>
      <c r="T549" s="6">
        <v>0</v>
      </c>
    </row>
    <row r="550" spans="1:20" ht="15" customHeight="1" x14ac:dyDescent="0.2">
      <c r="A550" s="43">
        <v>2395</v>
      </c>
      <c r="B550" s="3" t="s">
        <v>698</v>
      </c>
      <c r="C550" s="5">
        <v>23336</v>
      </c>
      <c r="D550" s="13" t="s">
        <v>159</v>
      </c>
      <c r="E550" s="14">
        <v>45110</v>
      </c>
      <c r="F550" s="41">
        <f t="shared" si="13"/>
        <v>1.280485032585762E-2</v>
      </c>
      <c r="G550" s="6">
        <v>66350.540000000008</v>
      </c>
      <c r="H550" s="6">
        <v>5181672.4375148918</v>
      </c>
      <c r="I550" s="41">
        <v>0</v>
      </c>
      <c r="J550" s="41">
        <v>1</v>
      </c>
      <c r="K550" s="41">
        <v>0</v>
      </c>
      <c r="L550" s="5">
        <v>0</v>
      </c>
      <c r="M550" s="5">
        <v>23336</v>
      </c>
      <c r="N550" s="5">
        <v>0</v>
      </c>
      <c r="O550" s="7">
        <v>0</v>
      </c>
      <c r="P550" s="7">
        <v>66350.540000000008</v>
      </c>
      <c r="Q550" s="7">
        <v>0</v>
      </c>
      <c r="R550" s="6">
        <v>0</v>
      </c>
      <c r="S550" s="6">
        <v>5181672.4375148918</v>
      </c>
      <c r="T550" s="6">
        <v>0</v>
      </c>
    </row>
    <row r="551" spans="1:20" ht="15" customHeight="1" x14ac:dyDescent="0.2">
      <c r="A551" s="43">
        <v>267</v>
      </c>
      <c r="B551" s="3" t="s">
        <v>699</v>
      </c>
      <c r="C551" s="5">
        <v>98765</v>
      </c>
      <c r="D551" s="13" t="s">
        <v>70</v>
      </c>
      <c r="E551" s="14">
        <v>45895</v>
      </c>
      <c r="F551" s="41">
        <f t="shared" si="13"/>
        <v>4.8662081140490608E-2</v>
      </c>
      <c r="G551" s="6">
        <v>3586337.08</v>
      </c>
      <c r="H551" s="6">
        <v>73698801.940796793</v>
      </c>
      <c r="I551" s="41">
        <v>1</v>
      </c>
      <c r="J551" s="41">
        <v>0</v>
      </c>
      <c r="K551" s="41">
        <v>0</v>
      </c>
      <c r="L551" s="5">
        <v>98765</v>
      </c>
      <c r="M551" s="5">
        <v>0</v>
      </c>
      <c r="N551" s="5">
        <v>0</v>
      </c>
      <c r="O551" s="7">
        <v>3586337.08</v>
      </c>
      <c r="P551" s="7">
        <v>0</v>
      </c>
      <c r="Q551" s="7">
        <v>0</v>
      </c>
      <c r="R551" s="6">
        <v>73698801.940796793</v>
      </c>
      <c r="S551" s="6">
        <v>0</v>
      </c>
      <c r="T551" s="6">
        <v>0</v>
      </c>
    </row>
    <row r="552" spans="1:20" ht="15" customHeight="1" x14ac:dyDescent="0.2">
      <c r="A552" s="43">
        <v>136</v>
      </c>
      <c r="B552" s="3" t="s">
        <v>700</v>
      </c>
      <c r="C552" s="5">
        <v>50328</v>
      </c>
      <c r="D552" s="13" t="s">
        <v>137</v>
      </c>
      <c r="E552" s="14">
        <v>45090</v>
      </c>
      <c r="F552" s="41">
        <f t="shared" si="13"/>
        <v>2.9586344463425989E-2</v>
      </c>
      <c r="G552" s="6">
        <v>436658.25</v>
      </c>
      <c r="H552" s="6">
        <v>14758776.655892303</v>
      </c>
      <c r="I552" s="41">
        <v>1</v>
      </c>
      <c r="J552" s="41">
        <v>0</v>
      </c>
      <c r="K552" s="41">
        <v>0</v>
      </c>
      <c r="L552" s="5">
        <v>50328</v>
      </c>
      <c r="M552" s="5">
        <v>0</v>
      </c>
      <c r="N552" s="5">
        <v>0</v>
      </c>
      <c r="O552" s="7">
        <v>436658.25</v>
      </c>
      <c r="P552" s="7">
        <v>0</v>
      </c>
      <c r="Q552" s="7">
        <v>0</v>
      </c>
      <c r="R552" s="6">
        <v>14758776.655892303</v>
      </c>
      <c r="S552" s="6">
        <v>0</v>
      </c>
      <c r="T552" s="6">
        <v>0</v>
      </c>
    </row>
    <row r="553" spans="1:20" ht="15" customHeight="1" x14ac:dyDescent="0.2">
      <c r="A553" s="43">
        <v>825</v>
      </c>
      <c r="B553" s="3" t="s">
        <v>701</v>
      </c>
      <c r="C553" s="5">
        <v>1400</v>
      </c>
      <c r="D553" s="13" t="s">
        <v>554</v>
      </c>
      <c r="E553" s="14" t="s">
        <v>27</v>
      </c>
      <c r="F553" s="41" t="str">
        <f t="shared" si="13"/>
        <v/>
      </c>
      <c r="G553" s="39" t="s">
        <v>27</v>
      </c>
      <c r="H553" s="6">
        <v>1326106.7986283184</v>
      </c>
      <c r="I553" s="41">
        <v>0</v>
      </c>
      <c r="J553" s="41">
        <v>1</v>
      </c>
      <c r="K553" s="41">
        <v>0</v>
      </c>
      <c r="L553" s="5">
        <v>0</v>
      </c>
      <c r="M553" s="5">
        <v>1400</v>
      </c>
      <c r="N553" s="5">
        <v>0</v>
      </c>
      <c r="O553" s="7" t="s">
        <v>30</v>
      </c>
      <c r="P553" s="7" t="s">
        <v>30</v>
      </c>
      <c r="Q553" s="7" t="s">
        <v>30</v>
      </c>
      <c r="R553" s="6">
        <v>0</v>
      </c>
      <c r="S553" s="6">
        <v>1326106.7986283184</v>
      </c>
      <c r="T553" s="6">
        <v>0</v>
      </c>
    </row>
    <row r="554" spans="1:20" ht="15" customHeight="1" x14ac:dyDescent="0.2">
      <c r="A554" s="43">
        <v>2366</v>
      </c>
      <c r="B554" s="3" t="s">
        <v>702</v>
      </c>
      <c r="C554" s="5">
        <v>39125</v>
      </c>
      <c r="D554" s="13" t="s">
        <v>135</v>
      </c>
      <c r="E554" s="14">
        <v>45867</v>
      </c>
      <c r="F554" s="41">
        <f t="shared" si="13"/>
        <v>3.9921161432871922E-2</v>
      </c>
      <c r="G554" s="6">
        <v>585120.83000000031</v>
      </c>
      <c r="H554" s="6">
        <v>14656908.992587563</v>
      </c>
      <c r="I554" s="41">
        <v>0</v>
      </c>
      <c r="J554" s="41">
        <v>1</v>
      </c>
      <c r="K554" s="41">
        <v>0</v>
      </c>
      <c r="L554" s="5">
        <v>0</v>
      </c>
      <c r="M554" s="5">
        <v>39125</v>
      </c>
      <c r="N554" s="5">
        <v>0</v>
      </c>
      <c r="O554" s="7">
        <v>0</v>
      </c>
      <c r="P554" s="7">
        <v>585120.83000000031</v>
      </c>
      <c r="Q554" s="7">
        <v>0</v>
      </c>
      <c r="R554" s="6">
        <v>0</v>
      </c>
      <c r="S554" s="6">
        <v>14656908.992587563</v>
      </c>
      <c r="T554" s="6">
        <v>0</v>
      </c>
    </row>
    <row r="555" spans="1:20" ht="15" customHeight="1" x14ac:dyDescent="0.2">
      <c r="A555" s="43">
        <v>813</v>
      </c>
      <c r="B555" s="3" t="s">
        <v>703</v>
      </c>
      <c r="C555" s="5">
        <v>5028</v>
      </c>
      <c r="D555" s="13" t="s">
        <v>554</v>
      </c>
      <c r="E555" s="14" t="s">
        <v>27</v>
      </c>
      <c r="F555" s="41" t="str">
        <f t="shared" si="13"/>
        <v/>
      </c>
      <c r="G555" s="39" t="s">
        <v>27</v>
      </c>
      <c r="H555" s="6">
        <v>2049182.4365574359</v>
      </c>
      <c r="I555" s="41">
        <v>0</v>
      </c>
      <c r="J555" s="41">
        <v>1</v>
      </c>
      <c r="K555" s="41">
        <v>0</v>
      </c>
      <c r="L555" s="5">
        <v>0</v>
      </c>
      <c r="M555" s="5">
        <v>5028</v>
      </c>
      <c r="N555" s="5">
        <v>0</v>
      </c>
      <c r="O555" s="7" t="s">
        <v>30</v>
      </c>
      <c r="P555" s="7" t="s">
        <v>30</v>
      </c>
      <c r="Q555" s="7" t="s">
        <v>30</v>
      </c>
      <c r="R555" s="6">
        <v>0</v>
      </c>
      <c r="S555" s="6">
        <v>2049182.4365574359</v>
      </c>
      <c r="T555" s="6">
        <v>0</v>
      </c>
    </row>
    <row r="556" spans="1:20" ht="15" customHeight="1" x14ac:dyDescent="0.2">
      <c r="A556" s="43">
        <v>815</v>
      </c>
      <c r="B556" s="3" t="s">
        <v>704</v>
      </c>
      <c r="C556" s="5">
        <v>4273</v>
      </c>
      <c r="D556" s="13" t="s">
        <v>554</v>
      </c>
      <c r="E556" s="14" t="s">
        <v>27</v>
      </c>
      <c r="F556" s="41" t="str">
        <f t="shared" si="13"/>
        <v/>
      </c>
      <c r="G556" s="39" t="s">
        <v>27</v>
      </c>
      <c r="H556" s="6">
        <v>4047469.0952212387</v>
      </c>
      <c r="I556" s="41">
        <v>0</v>
      </c>
      <c r="J556" s="41">
        <v>1</v>
      </c>
      <c r="K556" s="41">
        <v>0</v>
      </c>
      <c r="L556" s="5">
        <v>0</v>
      </c>
      <c r="M556" s="5">
        <v>4273</v>
      </c>
      <c r="N556" s="5">
        <v>0</v>
      </c>
      <c r="O556" s="7" t="s">
        <v>30</v>
      </c>
      <c r="P556" s="7" t="s">
        <v>30</v>
      </c>
      <c r="Q556" s="7" t="s">
        <v>30</v>
      </c>
      <c r="R556" s="6">
        <v>0</v>
      </c>
      <c r="S556" s="6">
        <v>4047469.0952212387</v>
      </c>
      <c r="T556" s="6">
        <v>0</v>
      </c>
    </row>
    <row r="557" spans="1:20" ht="15" customHeight="1" x14ac:dyDescent="0.2">
      <c r="A557" s="43">
        <v>1179</v>
      </c>
      <c r="B557" s="3" t="s">
        <v>705</v>
      </c>
      <c r="C557" s="5">
        <v>956</v>
      </c>
      <c r="D557" s="13" t="s">
        <v>451</v>
      </c>
      <c r="E557" s="14">
        <v>45317</v>
      </c>
      <c r="F557" s="41">
        <f t="shared" si="13"/>
        <v>3.3433650382927831</v>
      </c>
      <c r="G557" s="6">
        <v>192630.6</v>
      </c>
      <c r="H557" s="6">
        <v>57615.784634262563</v>
      </c>
      <c r="I557" s="41">
        <v>0</v>
      </c>
      <c r="J557" s="41">
        <v>0</v>
      </c>
      <c r="K557" s="41">
        <v>1</v>
      </c>
      <c r="L557" s="5">
        <v>0</v>
      </c>
      <c r="M557" s="5">
        <v>0</v>
      </c>
      <c r="N557" s="5">
        <v>956</v>
      </c>
      <c r="O557" s="7">
        <v>0</v>
      </c>
      <c r="P557" s="7">
        <v>0</v>
      </c>
      <c r="Q557" s="7">
        <v>192630.6</v>
      </c>
      <c r="R557" s="6">
        <v>0</v>
      </c>
      <c r="S557" s="6">
        <v>0</v>
      </c>
      <c r="T557" s="6">
        <v>57615.784634262563</v>
      </c>
    </row>
    <row r="558" spans="1:20" ht="15" customHeight="1" x14ac:dyDescent="0.2">
      <c r="A558" s="43">
        <v>1183</v>
      </c>
      <c r="B558" s="3" t="s">
        <v>706</v>
      </c>
      <c r="C558" s="5">
        <v>25851</v>
      </c>
      <c r="D558" s="13" t="s">
        <v>234</v>
      </c>
      <c r="E558" s="14">
        <v>45317</v>
      </c>
      <c r="F558" s="41">
        <f t="shared" si="13"/>
        <v>1.6266003667666022</v>
      </c>
      <c r="G558" s="6">
        <v>15089397</v>
      </c>
      <c r="H558" s="6">
        <v>9276646.7463640682</v>
      </c>
      <c r="I558" s="41">
        <v>0.25827113861836698</v>
      </c>
      <c r="J558" s="41">
        <v>0</v>
      </c>
      <c r="K558" s="41">
        <v>0.74172886138163296</v>
      </c>
      <c r="L558" s="5">
        <v>6676.5672044234052</v>
      </c>
      <c r="M558" s="5">
        <v>0</v>
      </c>
      <c r="N558" s="5">
        <v>19174.432795576595</v>
      </c>
      <c r="O558" s="7">
        <v>3897155.7442545709</v>
      </c>
      <c r="P558" s="7">
        <v>0</v>
      </c>
      <c r="Q558" s="7">
        <v>11192241.255745428</v>
      </c>
      <c r="R558" s="6">
        <v>2395890.1177438172</v>
      </c>
      <c r="S558" s="6">
        <v>0</v>
      </c>
      <c r="T558" s="6">
        <v>6880756.6286202502</v>
      </c>
    </row>
    <row r="559" spans="1:20" ht="15" customHeight="1" x14ac:dyDescent="0.2">
      <c r="A559" s="43">
        <v>2434</v>
      </c>
      <c r="B559" s="3" t="s">
        <v>707</v>
      </c>
      <c r="C559" s="5">
        <v>13772</v>
      </c>
      <c r="D559" s="13" t="s">
        <v>290</v>
      </c>
      <c r="E559" s="14">
        <v>44747</v>
      </c>
      <c r="F559" s="41">
        <f t="shared" si="13"/>
        <v>0.12474710559640602</v>
      </c>
      <c r="G559" s="6">
        <v>257504.3</v>
      </c>
      <c r="H559" s="6">
        <v>2064210.6185060756</v>
      </c>
      <c r="I559" s="41">
        <v>0</v>
      </c>
      <c r="J559" s="41">
        <v>1</v>
      </c>
      <c r="K559" s="41">
        <v>0</v>
      </c>
      <c r="L559" s="5">
        <v>0</v>
      </c>
      <c r="M559" s="5">
        <v>13772</v>
      </c>
      <c r="N559" s="5">
        <v>0</v>
      </c>
      <c r="O559" s="7">
        <v>0</v>
      </c>
      <c r="P559" s="7">
        <v>257504.3</v>
      </c>
      <c r="Q559" s="7">
        <v>0</v>
      </c>
      <c r="R559" s="6">
        <v>0</v>
      </c>
      <c r="S559" s="6">
        <v>2064210.6185060756</v>
      </c>
      <c r="T559" s="6">
        <v>0</v>
      </c>
    </row>
    <row r="560" spans="1:20" ht="15" customHeight="1" x14ac:dyDescent="0.2">
      <c r="A560" s="43">
        <v>2567</v>
      </c>
      <c r="B560" s="3" t="s">
        <v>708</v>
      </c>
      <c r="C560" s="5">
        <v>21334</v>
      </c>
      <c r="D560" s="13" t="s">
        <v>290</v>
      </c>
      <c r="E560" s="14">
        <v>45866</v>
      </c>
      <c r="F560" s="41">
        <f t="shared" si="13"/>
        <v>0</v>
      </c>
      <c r="G560" s="6">
        <v>0</v>
      </c>
      <c r="H560" s="6">
        <v>5124277.5087872287</v>
      </c>
      <c r="I560" s="41">
        <v>0</v>
      </c>
      <c r="J560" s="41">
        <v>1</v>
      </c>
      <c r="K560" s="41">
        <v>0</v>
      </c>
      <c r="L560" s="5">
        <v>0</v>
      </c>
      <c r="M560" s="5">
        <v>21334</v>
      </c>
      <c r="N560" s="5">
        <v>0</v>
      </c>
      <c r="O560" s="7">
        <v>0</v>
      </c>
      <c r="P560" s="7">
        <v>0</v>
      </c>
      <c r="Q560" s="7">
        <v>0</v>
      </c>
      <c r="R560" s="6">
        <v>0</v>
      </c>
      <c r="S560" s="6">
        <v>5124277.5087872287</v>
      </c>
      <c r="T560" s="6">
        <v>0</v>
      </c>
    </row>
    <row r="561" spans="1:24" ht="15" customHeight="1" x14ac:dyDescent="0.2">
      <c r="A561" s="43">
        <v>207</v>
      </c>
      <c r="B561" s="3" t="s">
        <v>709</v>
      </c>
      <c r="C561" s="5">
        <v>33537</v>
      </c>
      <c r="D561" s="13" t="s">
        <v>710</v>
      </c>
      <c r="E561" s="14">
        <v>44946</v>
      </c>
      <c r="F561" s="41">
        <f t="shared" ref="F561:F563" si="14">IF(H561=0,"No CRV",IF(G561="No FCA","",G561/H561))</f>
        <v>0</v>
      </c>
      <c r="G561" s="6">
        <v>0</v>
      </c>
      <c r="H561" s="6">
        <v>9297233.0651965681</v>
      </c>
      <c r="I561" s="41">
        <v>1</v>
      </c>
      <c r="J561" s="41">
        <v>0</v>
      </c>
      <c r="K561" s="41">
        <v>0</v>
      </c>
      <c r="L561" s="5">
        <v>33537</v>
      </c>
      <c r="M561" s="5">
        <v>0</v>
      </c>
      <c r="N561" s="5">
        <v>0</v>
      </c>
      <c r="O561" s="7">
        <v>0</v>
      </c>
      <c r="P561" s="7">
        <v>0</v>
      </c>
      <c r="Q561" s="7">
        <v>0</v>
      </c>
      <c r="R561" s="6">
        <v>9297233.0651965681</v>
      </c>
      <c r="S561" s="6">
        <v>0</v>
      </c>
      <c r="T561" s="6">
        <v>0</v>
      </c>
    </row>
    <row r="562" spans="1:24" ht="15" customHeight="1" x14ac:dyDescent="0.2">
      <c r="A562" s="43">
        <v>205</v>
      </c>
      <c r="B562" s="3" t="s">
        <v>711</v>
      </c>
      <c r="C562" s="5">
        <v>1561</v>
      </c>
      <c r="D562" s="13" t="s">
        <v>161</v>
      </c>
      <c r="E562" s="14">
        <v>44875</v>
      </c>
      <c r="F562" s="41">
        <f t="shared" si="14"/>
        <v>0</v>
      </c>
      <c r="G562" s="6">
        <v>0</v>
      </c>
      <c r="H562" s="6">
        <v>120000</v>
      </c>
      <c r="I562" s="41">
        <v>1</v>
      </c>
      <c r="J562" s="41">
        <v>0</v>
      </c>
      <c r="K562" s="41">
        <v>0</v>
      </c>
      <c r="L562" s="5">
        <v>1561</v>
      </c>
      <c r="M562" s="5">
        <v>0</v>
      </c>
      <c r="N562" s="5">
        <v>0</v>
      </c>
      <c r="O562" s="7">
        <v>0</v>
      </c>
      <c r="P562" s="7">
        <v>0</v>
      </c>
      <c r="Q562" s="7">
        <v>0</v>
      </c>
      <c r="R562" s="6">
        <v>120000</v>
      </c>
      <c r="S562" s="6">
        <v>0</v>
      </c>
      <c r="T562" s="6">
        <v>0</v>
      </c>
    </row>
    <row r="563" spans="1:24" ht="15" customHeight="1" x14ac:dyDescent="0.2">
      <c r="A563" s="43">
        <v>224</v>
      </c>
      <c r="B563" s="3" t="s">
        <v>712</v>
      </c>
      <c r="C563" s="5">
        <v>160</v>
      </c>
      <c r="D563" s="13" t="s">
        <v>153</v>
      </c>
      <c r="E563" s="14">
        <v>45379</v>
      </c>
      <c r="F563" s="41">
        <f t="shared" si="14"/>
        <v>7.6427129443736946E-2</v>
      </c>
      <c r="G563" s="6">
        <v>3745.6</v>
      </c>
      <c r="H563" s="6">
        <v>49008.775120324033</v>
      </c>
      <c r="I563" s="41">
        <v>1</v>
      </c>
      <c r="J563" s="41">
        <v>0</v>
      </c>
      <c r="K563" s="41">
        <v>0</v>
      </c>
      <c r="L563" s="5">
        <v>160</v>
      </c>
      <c r="M563" s="5">
        <v>0</v>
      </c>
      <c r="N563" s="5">
        <v>0</v>
      </c>
      <c r="O563" s="7">
        <v>3745.6</v>
      </c>
      <c r="P563" s="7">
        <v>0</v>
      </c>
      <c r="Q563" s="7">
        <v>0</v>
      </c>
      <c r="R563" s="6">
        <v>49008.775120324033</v>
      </c>
      <c r="S563" s="6">
        <v>0</v>
      </c>
      <c r="T563" s="6">
        <v>0</v>
      </c>
    </row>
    <row r="564" spans="1:24" ht="33.6" customHeight="1" x14ac:dyDescent="0.2">
      <c r="V564" s="21"/>
      <c r="W564" s="21"/>
      <c r="X564" s="21"/>
    </row>
    <row r="565" spans="1:24" ht="15" customHeight="1" x14ac:dyDescent="0.25">
      <c r="A565" s="45"/>
      <c r="B565" s="46" t="s">
        <v>713</v>
      </c>
      <c r="C565" s="47">
        <f>SUM(C2:C563)</f>
        <v>20894090.829999994</v>
      </c>
      <c r="D565" s="45"/>
      <c r="E565" s="45"/>
      <c r="F565" s="48"/>
      <c r="G565" s="49">
        <f>SUM(G2:G563)</f>
        <v>471567512.15000051</v>
      </c>
      <c r="H565" s="49">
        <f>SUM(H2:H563)</f>
        <v>8787440599.1081429</v>
      </c>
      <c r="I565" s="50"/>
      <c r="J565" s="50"/>
      <c r="K565" s="50"/>
      <c r="L565" s="47">
        <f t="shared" ref="L565:N565" si="15">SUM(L2:L563)</f>
        <v>8426162.3495473098</v>
      </c>
      <c r="M565" s="47">
        <f t="shared" si="15"/>
        <v>9382825.009835599</v>
      </c>
      <c r="N565" s="47">
        <f t="shared" si="15"/>
        <v>3085103.4706170945</v>
      </c>
      <c r="O565" s="49">
        <f t="shared" ref="O565:T565" si="16">SUM(O2:O563)</f>
        <v>317858200.42823309</v>
      </c>
      <c r="P565" s="49">
        <f t="shared" si="16"/>
        <v>78129045.163940012</v>
      </c>
      <c r="Q565" s="49">
        <f t="shared" si="16"/>
        <v>75581336.727826685</v>
      </c>
      <c r="R565" s="49">
        <f t="shared" si="16"/>
        <v>4664249294.9947109</v>
      </c>
      <c r="S565" s="49">
        <f t="shared" si="16"/>
        <v>2690756610.8055663</v>
      </c>
      <c r="T565" s="49">
        <f t="shared" si="16"/>
        <v>1432444693.3078563</v>
      </c>
      <c r="V565" s="22"/>
      <c r="W565" s="23"/>
      <c r="X565" s="23"/>
    </row>
    <row r="566" spans="1:24" x14ac:dyDescent="0.2">
      <c r="R566" s="34"/>
      <c r="V566" s="16"/>
      <c r="W566" s="16"/>
    </row>
    <row r="567" spans="1:24" ht="15" x14ac:dyDescent="0.25">
      <c r="A567" s="51"/>
      <c r="B567" s="52" t="s">
        <v>714</v>
      </c>
      <c r="C567" s="53">
        <f>SUMIF($G2:$G563,"&lt;&gt;No FCA",C2:C563)</f>
        <v>13181034.370000003</v>
      </c>
      <c r="D567" s="51"/>
      <c r="E567" s="51"/>
      <c r="F567" s="54"/>
      <c r="G567" s="55">
        <f>SUMIF($G2:$G563,"&lt;&gt;No FCA",G2:G563)</f>
        <v>471567512.15000051</v>
      </c>
      <c r="H567" s="55">
        <f>SUMIF($G2:$G563,"&lt;&gt;No FCA",H2:H563)</f>
        <v>6670753940.0949211</v>
      </c>
      <c r="I567" s="56"/>
      <c r="J567" s="56"/>
      <c r="K567" s="56"/>
      <c r="L567" s="53">
        <f t="shared" ref="L567:T567" si="17">SUMIF($G2:$G563,"&lt;&gt;No FCA",L2:L563)</f>
        <v>8286743.7985176789</v>
      </c>
      <c r="M567" s="53">
        <f t="shared" si="17"/>
        <v>4381754.695477996</v>
      </c>
      <c r="N567" s="53">
        <f t="shared" si="17"/>
        <v>512535.87600432691</v>
      </c>
      <c r="O567" s="55">
        <f t="shared" si="17"/>
        <v>317858200.42823309</v>
      </c>
      <c r="P567" s="55">
        <f t="shared" si="17"/>
        <v>78127974.993940011</v>
      </c>
      <c r="Q567" s="55">
        <f t="shared" si="17"/>
        <v>75581336.727826685</v>
      </c>
      <c r="R567" s="55">
        <f t="shared" si="17"/>
        <v>4618751321.062912</v>
      </c>
      <c r="S567" s="55">
        <f t="shared" si="17"/>
        <v>1539320986.3138411</v>
      </c>
      <c r="T567" s="55">
        <f t="shared" si="17"/>
        <v>512681632.71816999</v>
      </c>
      <c r="V567" s="22"/>
      <c r="W567" s="23"/>
      <c r="X567" s="23"/>
    </row>
    <row r="568" spans="1:24" ht="15" x14ac:dyDescent="0.2">
      <c r="B568" s="18"/>
      <c r="H568" s="17"/>
      <c r="R568" s="17"/>
      <c r="S568" s="17"/>
      <c r="T568" s="17"/>
      <c r="V568" s="16"/>
      <c r="W568" s="16"/>
    </row>
    <row r="569" spans="1:24" ht="15" x14ac:dyDescent="0.25">
      <c r="A569" s="51"/>
      <c r="B569" s="52" t="s">
        <v>715</v>
      </c>
      <c r="C569" s="53">
        <f>SUMIF($G2:$G563,"No FCA",C2:C563)</f>
        <v>7713056.46</v>
      </c>
      <c r="D569" s="51"/>
      <c r="E569" s="51"/>
      <c r="F569" s="54"/>
      <c r="G569" s="57" t="s">
        <v>27</v>
      </c>
      <c r="H569" s="58">
        <f>SUMIF($G2:$G563,"No FCA",H2:H563)</f>
        <v>2116686659.0132136</v>
      </c>
      <c r="I569" s="54"/>
      <c r="J569" s="54"/>
      <c r="K569" s="54"/>
      <c r="L569" s="53">
        <f t="shared" ref="L569:N569" si="18">SUMIF($G2:$G563,"No FCA",L2:L563)</f>
        <v>139418.55102963129</v>
      </c>
      <c r="M569" s="53">
        <f t="shared" si="18"/>
        <v>5001070.314357602</v>
      </c>
      <c r="N569" s="53">
        <f t="shared" si="18"/>
        <v>2572567.594612767</v>
      </c>
      <c r="O569" s="57" t="s">
        <v>27</v>
      </c>
      <c r="P569" s="57" t="s">
        <v>27</v>
      </c>
      <c r="Q569" s="57" t="s">
        <v>27</v>
      </c>
      <c r="R569" s="58">
        <f t="shared" ref="R569:T569" si="19">SUMIF($G2:$G563,"No FCA",R2:R563)</f>
        <v>45497973.931798838</v>
      </c>
      <c r="S569" s="58">
        <f t="shared" si="19"/>
        <v>1151435624.491729</v>
      </c>
      <c r="T569" s="58">
        <f t="shared" si="19"/>
        <v>919763060.58968627</v>
      </c>
      <c r="V569" s="22"/>
      <c r="W569" s="23"/>
    </row>
    <row r="571" spans="1:24" x14ac:dyDescent="0.2">
      <c r="B571" s="24"/>
      <c r="C571" s="25"/>
      <c r="G571" s="16"/>
      <c r="H571" s="25"/>
      <c r="L571" s="25"/>
      <c r="M571" s="25"/>
      <c r="N571" s="25"/>
      <c r="R571" s="26"/>
      <c r="S571" s="26"/>
      <c r="T571" s="26"/>
    </row>
    <row r="572" spans="1:24" x14ac:dyDescent="0.2">
      <c r="Q572" s="35"/>
    </row>
    <row r="577" spans="16:16" x14ac:dyDescent="0.2">
      <c r="P577" s="35"/>
    </row>
  </sheetData>
  <pageMargins left="0.75" right="0.75" top="1" bottom="1" header="0.511811023622047" footer="0.511811023622047"/>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3:D41"/>
  <sheetViews>
    <sheetView showGridLines="0" zoomScaleNormal="100" workbookViewId="0"/>
  </sheetViews>
  <sheetFormatPr defaultColWidth="8.7109375" defaultRowHeight="15" x14ac:dyDescent="0.25"/>
  <cols>
    <col min="2" max="2" width="12" customWidth="1"/>
    <col min="3" max="3" width="14" customWidth="1"/>
    <col min="4" max="4" width="16" customWidth="1"/>
  </cols>
  <sheetData>
    <row r="3" spans="2:4" ht="15" customHeight="1" x14ac:dyDescent="0.25">
      <c r="B3" s="2" t="s">
        <v>716</v>
      </c>
    </row>
    <row r="4" spans="2:4" ht="15" customHeight="1" x14ac:dyDescent="0.25">
      <c r="B4" s="8" t="s">
        <v>717</v>
      </c>
    </row>
    <row r="6" spans="2:4" ht="15" customHeight="1" x14ac:dyDescent="0.25">
      <c r="B6" s="1" t="s">
        <v>718</v>
      </c>
      <c r="C6" s="1" t="s">
        <v>719</v>
      </c>
      <c r="D6" s="1" t="s">
        <v>720</v>
      </c>
    </row>
    <row r="7" spans="2:4" ht="15" customHeight="1" x14ac:dyDescent="0.25">
      <c r="B7" s="36" t="s">
        <v>68</v>
      </c>
      <c r="C7" s="37">
        <v>3190</v>
      </c>
      <c r="D7" s="9" t="s">
        <v>721</v>
      </c>
    </row>
    <row r="8" spans="2:4" ht="15" customHeight="1" x14ac:dyDescent="0.25">
      <c r="B8" s="36" t="s">
        <v>171</v>
      </c>
      <c r="C8" s="37">
        <v>3392</v>
      </c>
      <c r="D8" s="38">
        <v>6.3E-2</v>
      </c>
    </row>
    <row r="9" spans="2:4" ht="15" customHeight="1" x14ac:dyDescent="0.25">
      <c r="B9" s="36" t="s">
        <v>118</v>
      </c>
      <c r="C9" s="37">
        <v>3382</v>
      </c>
      <c r="D9" s="38">
        <v>-3.0000000000000001E-3</v>
      </c>
    </row>
    <row r="10" spans="2:4" ht="15" customHeight="1" x14ac:dyDescent="0.25">
      <c r="B10" s="36" t="s">
        <v>62</v>
      </c>
      <c r="C10" s="37">
        <v>3460</v>
      </c>
      <c r="D10" s="38">
        <v>2.3E-2</v>
      </c>
    </row>
    <row r="11" spans="2:4" ht="15" customHeight="1" x14ac:dyDescent="0.25">
      <c r="B11" s="36" t="s">
        <v>135</v>
      </c>
      <c r="C11" s="37">
        <v>3545</v>
      </c>
      <c r="D11" s="38">
        <v>2.5000000000000001E-2</v>
      </c>
    </row>
    <row r="12" spans="2:4" ht="15" customHeight="1" x14ac:dyDescent="0.25">
      <c r="B12" s="36" t="s">
        <v>74</v>
      </c>
      <c r="C12" s="37">
        <v>3625</v>
      </c>
      <c r="D12" s="38">
        <v>2.3E-2</v>
      </c>
    </row>
    <row r="13" spans="2:4" ht="15" customHeight="1" x14ac:dyDescent="0.25">
      <c r="B13" s="36" t="s">
        <v>49</v>
      </c>
      <c r="C13" s="37">
        <v>3652</v>
      </c>
      <c r="D13" s="38">
        <v>7.0000000000000001E-3</v>
      </c>
    </row>
    <row r="14" spans="2:4" ht="15" customHeight="1" x14ac:dyDescent="0.25">
      <c r="B14" s="36" t="s">
        <v>107</v>
      </c>
      <c r="C14" s="37">
        <v>3683</v>
      </c>
      <c r="D14" s="38">
        <v>8.0000000000000002E-3</v>
      </c>
    </row>
    <row r="15" spans="2:4" ht="15" customHeight="1" x14ac:dyDescent="0.25">
      <c r="B15" s="36" t="s">
        <v>247</v>
      </c>
      <c r="C15" s="37">
        <v>4013</v>
      </c>
      <c r="D15" s="38">
        <v>0.09</v>
      </c>
    </row>
    <row r="16" spans="2:4" ht="15" customHeight="1" x14ac:dyDescent="0.25">
      <c r="B16" s="36" t="s">
        <v>428</v>
      </c>
      <c r="C16" s="37">
        <v>4197</v>
      </c>
      <c r="D16" s="38">
        <v>4.5999999999999999E-2</v>
      </c>
    </row>
    <row r="17" spans="2:4" ht="15" customHeight="1" x14ac:dyDescent="0.25">
      <c r="B17" s="36" t="s">
        <v>70</v>
      </c>
      <c r="C17" s="37">
        <v>4356</v>
      </c>
      <c r="D17" s="38">
        <v>3.7999999999999999E-2</v>
      </c>
    </row>
    <row r="18" spans="2:4" ht="15" customHeight="1" x14ac:dyDescent="0.25">
      <c r="B18" s="36" t="s">
        <v>586</v>
      </c>
      <c r="C18" s="37">
        <v>4493</v>
      </c>
      <c r="D18" s="38">
        <v>3.1E-2</v>
      </c>
    </row>
    <row r="19" spans="2:4" ht="15" customHeight="1" x14ac:dyDescent="0.25">
      <c r="B19" s="36" t="s">
        <v>37</v>
      </c>
      <c r="C19" s="37">
        <v>4723</v>
      </c>
      <c r="D19" s="38">
        <v>5.0999999999999997E-2</v>
      </c>
    </row>
    <row r="20" spans="2:4" ht="15" customHeight="1" x14ac:dyDescent="0.25">
      <c r="B20" s="36" t="s">
        <v>103</v>
      </c>
      <c r="C20" s="37">
        <v>4762</v>
      </c>
      <c r="D20" s="38">
        <v>8.0000000000000002E-3</v>
      </c>
    </row>
    <row r="21" spans="2:4" ht="15" customHeight="1" x14ac:dyDescent="0.25">
      <c r="B21" s="36" t="s">
        <v>81</v>
      </c>
      <c r="C21" s="37">
        <v>4910</v>
      </c>
      <c r="D21" s="38">
        <v>3.1E-2</v>
      </c>
    </row>
    <row r="22" spans="2:4" ht="15" customHeight="1" x14ac:dyDescent="0.25">
      <c r="B22" s="36" t="s">
        <v>43</v>
      </c>
      <c r="C22" s="37">
        <v>5074</v>
      </c>
      <c r="D22" s="38">
        <v>3.3000000000000002E-2</v>
      </c>
    </row>
    <row r="23" spans="2:4" ht="15" customHeight="1" x14ac:dyDescent="0.25">
      <c r="B23" s="36" t="s">
        <v>93</v>
      </c>
      <c r="C23" s="37">
        <v>5184</v>
      </c>
      <c r="D23" s="38">
        <v>2.1999999999999999E-2</v>
      </c>
    </row>
    <row r="24" spans="2:4" ht="15" customHeight="1" x14ac:dyDescent="0.25">
      <c r="B24" s="36" t="s">
        <v>257</v>
      </c>
      <c r="C24" s="37">
        <v>5286</v>
      </c>
      <c r="D24" s="38">
        <v>2.3E-2</v>
      </c>
    </row>
    <row r="25" spans="2:4" ht="15" customHeight="1" x14ac:dyDescent="0.25">
      <c r="B25" s="36" t="s">
        <v>79</v>
      </c>
      <c r="C25" s="37">
        <v>5382</v>
      </c>
      <c r="D25" s="38">
        <v>1.9E-2</v>
      </c>
    </row>
    <row r="26" spans="2:4" ht="15" customHeight="1" x14ac:dyDescent="0.25">
      <c r="B26" s="36" t="s">
        <v>325</v>
      </c>
      <c r="C26" s="37">
        <v>5510</v>
      </c>
      <c r="D26" s="38">
        <v>2.4E-2</v>
      </c>
    </row>
    <row r="27" spans="2:4" ht="15" customHeight="1" x14ac:dyDescent="0.25">
      <c r="B27" s="36" t="s">
        <v>95</v>
      </c>
      <c r="C27" s="37">
        <v>5659</v>
      </c>
      <c r="D27" s="38">
        <v>2.7E-2</v>
      </c>
    </row>
    <row r="28" spans="2:4" ht="15" customHeight="1" x14ac:dyDescent="0.25">
      <c r="B28" s="36" t="s">
        <v>664</v>
      </c>
      <c r="C28" s="37">
        <v>5844</v>
      </c>
      <c r="D28" s="38">
        <v>3.3000000000000002E-2</v>
      </c>
    </row>
    <row r="29" spans="2:4" ht="15" customHeight="1" x14ac:dyDescent="0.25">
      <c r="B29" s="36" t="s">
        <v>554</v>
      </c>
      <c r="C29" s="37">
        <v>6042</v>
      </c>
      <c r="D29" s="38">
        <v>3.3000000000000002E-2</v>
      </c>
    </row>
    <row r="30" spans="2:4" ht="15" customHeight="1" x14ac:dyDescent="0.25">
      <c r="B30" s="36" t="s">
        <v>121</v>
      </c>
      <c r="C30" s="37">
        <v>6131</v>
      </c>
      <c r="D30" s="38">
        <v>1.4999999999999999E-2</v>
      </c>
    </row>
    <row r="31" spans="2:4" ht="15" customHeight="1" x14ac:dyDescent="0.25">
      <c r="B31" s="36" t="s">
        <v>316</v>
      </c>
      <c r="C31" s="37">
        <v>6258</v>
      </c>
      <c r="D31" s="38">
        <v>2.1000000000000001E-2</v>
      </c>
    </row>
    <row r="32" spans="2:4" ht="15" customHeight="1" x14ac:dyDescent="0.25">
      <c r="B32" s="36" t="s">
        <v>322</v>
      </c>
      <c r="C32" s="37">
        <v>7006</v>
      </c>
      <c r="D32" s="38">
        <v>0.12</v>
      </c>
    </row>
    <row r="33" spans="2:4" ht="15" customHeight="1" x14ac:dyDescent="0.25">
      <c r="B33" s="36" t="s">
        <v>680</v>
      </c>
      <c r="C33" s="37">
        <v>7950</v>
      </c>
      <c r="D33" s="38">
        <v>0.13500000000000001</v>
      </c>
    </row>
    <row r="34" spans="2:4" ht="15" customHeight="1" x14ac:dyDescent="0.25">
      <c r="B34" s="36" t="s">
        <v>514</v>
      </c>
      <c r="C34" s="37">
        <v>8179</v>
      </c>
      <c r="D34" s="38">
        <v>2.9000000000000001E-2</v>
      </c>
    </row>
    <row r="35" spans="2:4" ht="15" customHeight="1" x14ac:dyDescent="0.25">
      <c r="B35" s="36" t="s">
        <v>184</v>
      </c>
      <c r="C35" s="37">
        <v>8331</v>
      </c>
      <c r="D35" s="38">
        <v>1.9E-2</v>
      </c>
    </row>
    <row r="36" spans="2:4" ht="15" customHeight="1" x14ac:dyDescent="0.25">
      <c r="B36" s="36" t="s">
        <v>621</v>
      </c>
      <c r="C36" s="37">
        <v>8577</v>
      </c>
      <c r="D36" s="38">
        <v>0.03</v>
      </c>
    </row>
    <row r="37" spans="2:4" ht="15" customHeight="1" x14ac:dyDescent="0.25">
      <c r="B37" s="10" t="s">
        <v>686</v>
      </c>
      <c r="C37" s="11">
        <v>8912.81</v>
      </c>
      <c r="D37" s="12">
        <v>3.9199999999999999E-2</v>
      </c>
    </row>
    <row r="39" spans="2:4" ht="15" customHeight="1" x14ac:dyDescent="0.25">
      <c r="B39" s="4" t="s">
        <v>722</v>
      </c>
    </row>
    <row r="40" spans="2:4" ht="15" customHeight="1" x14ac:dyDescent="0.25">
      <c r="B40" s="4" t="s">
        <v>723</v>
      </c>
    </row>
    <row r="41" spans="2:4" ht="15" customHeight="1" x14ac:dyDescent="0.25">
      <c r="B41" s="4" t="s">
        <v>724</v>
      </c>
    </row>
  </sheetData>
  <pageMargins left="0.75" right="0.75" top="1" bottom="1" header="0.511811023622047" footer="0.511811023622047"/>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21A3DE3F04FD74785A65073E9DD9831" ma:contentTypeVersion="20" ma:contentTypeDescription="Create a new document." ma:contentTypeScope="" ma:versionID="5dc0771ecf6b277fbd950faea1f5ef6c">
  <xsd:schema xmlns:xsd="http://www.w3.org/2001/XMLSchema" xmlns:xs="http://www.w3.org/2001/XMLSchema" xmlns:p="http://schemas.microsoft.com/office/2006/metadata/properties" xmlns:ns2="d41d5e15-e5ad-4572-90ae-79da5bc263d2" xmlns:ns3="802710f2-29ed-4d3f-8d18-1778e9668904" targetNamespace="http://schemas.microsoft.com/office/2006/metadata/properties" ma:root="true" ma:fieldsID="353d0fcdab551671c739b8487fe204d5" ns2:_="" ns3:_="">
    <xsd:import namespace="d41d5e15-e5ad-4572-90ae-79da5bc263d2"/>
    <xsd:import namespace="802710f2-29ed-4d3f-8d18-1778e966890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element ref="ns2:PresentationOrd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1d5e15-e5ad-4572-90ae-79da5bc263d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1d038b50-52dc-447d-ac2e-a29bd036c4b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element name="PresentationOrder" ma:index="27" nillable="true" ma:displayName="Presentation Order" ma:decimals="0" ma:format="Dropdown" ma:internalName="PresentationOrder" ma:percentage="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802710f2-29ed-4d3f-8d18-1778e9668904"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6c6abc85-5f09-43ec-8ad4-83f6cc66b4c5}" ma:internalName="TaxCatchAll" ma:showField="CatchAllData" ma:web="802710f2-29ed-4d3f-8d18-1778e966890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resentationOrder xmlns="d41d5e15-e5ad-4572-90ae-79da5bc263d2" xsi:nil="true"/>
    <TaxCatchAll xmlns="802710f2-29ed-4d3f-8d18-1778e9668904" xsi:nil="true"/>
    <lcf76f155ced4ddcb4097134ff3c332f xmlns="d41d5e15-e5ad-4572-90ae-79da5bc263d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C53C639-585F-496A-BFD6-70EC9DF858F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1d5e15-e5ad-4572-90ae-79da5bc263d2"/>
    <ds:schemaRef ds:uri="802710f2-29ed-4d3f-8d18-1778e966890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4DD4BD0-DD07-450A-8645-3E94D1EAE209}">
  <ds:schemaRefs>
    <ds:schemaRef ds:uri="http://schemas.microsoft.com/sharepoint/v3/contenttype/forms"/>
  </ds:schemaRefs>
</ds:datastoreItem>
</file>

<file path=customXml/itemProps3.xml><?xml version="1.0" encoding="utf-8"?>
<ds:datastoreItem xmlns:ds="http://schemas.openxmlformats.org/officeDocument/2006/customXml" ds:itemID="{9103F7BD-BE84-48AB-816F-D5C2A1EB08BA}">
  <ds:schemaRefs>
    <ds:schemaRef ds:uri="http://schemas.microsoft.com/office/2006/documentManagement/types"/>
    <ds:schemaRef ds:uri="http://www.w3.org/XML/1998/namespace"/>
    <ds:schemaRef ds:uri="http://schemas.openxmlformats.org/package/2006/metadata/core-properties"/>
    <ds:schemaRef ds:uri="http://purl.org/dc/elements/1.1/"/>
    <ds:schemaRef ds:uri="http://schemas.microsoft.com/office/infopath/2007/PartnerControls"/>
    <ds:schemaRef ds:uri="802710f2-29ed-4d3f-8d18-1778e9668904"/>
    <ds:schemaRef ds:uri="d41d5e15-e5ad-4572-90ae-79da5bc263d2"/>
    <ds:schemaRef ds:uri="http://schemas.microsoft.com/office/2006/metadata/properties"/>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FY 2026 Notes</vt:lpstr>
      <vt:lpstr>FY 2026 Final</vt:lpstr>
      <vt:lpstr>ENR BCI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McCready, Shaun (sm4da)</cp:lastModifiedBy>
  <cp:revision>0</cp:revision>
  <dcterms:created xsi:type="dcterms:W3CDTF">2026-07-30T15:12:51Z</dcterms:created>
  <dcterms:modified xsi:type="dcterms:W3CDTF">2026-09-16T17:34:18Z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0x010100621A3DE3F04FD74785A65073E9DD9831</vt:lpwstr>
  </property>
  <property fmtid="{D5CDD505-2E9C-101B-9397-08002B2CF9AE}" pid="3" name="MediaServiceImageTags">
    <vt:lpwstr/>
  </property>
</Properties>
</file>