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myuva-my.sharepoint.com/personal/sm4da_virginia_edu/Documents/Desktop/"/>
    </mc:Choice>
  </mc:AlternateContent>
  <xr:revisionPtr revIDLastSave="0" documentId="8_{5F2D67A4-F370-40C3-ABC3-186FFD762E3F}" xr6:coauthVersionLast="47" xr6:coauthVersionMax="47" xr10:uidLastSave="{00000000-0000-0000-0000-000000000000}"/>
  <bookViews>
    <workbookView xWindow="-120" yWindow="-120" windowWidth="29040" windowHeight="17520" tabRatio="500" activeTab="1" xr2:uid="{00000000-000D-0000-FFFF-FFFF00000000}"/>
  </bookViews>
  <sheets>
    <sheet name="FY 2025 Summary" sheetId="1" r:id="rId1"/>
    <sheet name="FY 2025 Final " sheetId="2" r:id="rId2"/>
    <sheet name="ENR BCI" sheetId="3" state="hidden" r:id="rId3"/>
    <sheet name="Working Draft" sheetId="4" state="hidden" r:id="rId4"/>
    <sheet name="supporting1" sheetId="5" state="hidden" r:id="rId5"/>
    <sheet name="supporting2" sheetId="6" state="hidden" r:id="rId6"/>
  </sheets>
  <externalReferences>
    <externalReference r:id="rId7"/>
  </externalReferences>
  <definedNames>
    <definedName name="_xlnm._FilterDatabase" localSheetId="1" hidden="1">'FY 2025 Final '!$A$1:$U$548</definedName>
    <definedName name="_xlnm._FilterDatabase" localSheetId="4" hidden="1">supporting1!$A$1:$I$536</definedName>
    <definedName name="_xlnm.Print_Titles" localSheetId="1">'FY 2025 Final '!$1:$1</definedName>
    <definedName name="RANGE1">supporting1!$B$1:$I$536</definedName>
    <definedName name="RANGE2">supporting1!$A$1:$I$536</definedName>
  </definedNames>
  <calcPr calcId="191029" iterateDelta="1E-4"/>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27" i="2" l="1"/>
  <c r="G529" i="2"/>
  <c r="E14" i="1"/>
  <c r="E13" i="1"/>
  <c r="E12" i="1"/>
  <c r="H550" i="2"/>
  <c r="C550" i="2"/>
  <c r="G511" i="2"/>
  <c r="J540" i="6"/>
  <c r="J519" i="6"/>
  <c r="J515" i="6"/>
  <c r="J504" i="6"/>
  <c r="J497" i="6"/>
  <c r="J494" i="6"/>
  <c r="J482" i="6"/>
  <c r="J480" i="6"/>
  <c r="J477" i="6"/>
  <c r="J475" i="6"/>
  <c r="J474" i="6"/>
  <c r="J470" i="6"/>
  <c r="J469" i="6"/>
  <c r="J466" i="6"/>
  <c r="J464" i="6"/>
  <c r="J458" i="6"/>
  <c r="J442" i="6"/>
  <c r="J438" i="6"/>
  <c r="J430" i="6"/>
  <c r="J426" i="6"/>
  <c r="J411" i="6"/>
  <c r="J404" i="6"/>
  <c r="J401" i="6"/>
  <c r="J397" i="6"/>
  <c r="J376" i="6"/>
  <c r="J372" i="6"/>
  <c r="J370" i="6"/>
  <c r="J365" i="6"/>
  <c r="J360" i="6"/>
  <c r="J351" i="6"/>
  <c r="J340" i="6"/>
  <c r="J338" i="6"/>
  <c r="J333" i="6"/>
  <c r="J332" i="6"/>
  <c r="J330" i="6"/>
  <c r="J328" i="6"/>
  <c r="J319" i="6"/>
  <c r="J318" i="6"/>
  <c r="J306" i="6"/>
  <c r="J301" i="6"/>
  <c r="J298" i="6"/>
  <c r="J290" i="6"/>
  <c r="J286" i="6"/>
  <c r="J283" i="6"/>
  <c r="J279" i="6"/>
  <c r="J276" i="6"/>
  <c r="J275" i="6"/>
  <c r="J273" i="6"/>
  <c r="J268" i="6"/>
  <c r="J266" i="6"/>
  <c r="J262" i="6"/>
  <c r="J247" i="6"/>
  <c r="J244" i="6"/>
  <c r="J238" i="6"/>
  <c r="J235" i="6"/>
  <c r="J231" i="6"/>
  <c r="J221" i="6"/>
  <c r="J219" i="6"/>
  <c r="J216" i="6"/>
  <c r="J202" i="6"/>
  <c r="J198" i="6"/>
  <c r="J192" i="6"/>
  <c r="J185" i="6"/>
  <c r="J181" i="6"/>
  <c r="J178" i="6"/>
  <c r="J171" i="6"/>
  <c r="J168" i="6"/>
  <c r="J160" i="6"/>
  <c r="J155" i="6"/>
  <c r="J153" i="6"/>
  <c r="J150" i="6"/>
  <c r="J148" i="6"/>
  <c r="J145" i="6"/>
  <c r="J143" i="6"/>
  <c r="J142" i="6"/>
  <c r="J138" i="6"/>
  <c r="J133" i="6"/>
  <c r="J126" i="6"/>
  <c r="J122" i="6"/>
  <c r="J104" i="6"/>
  <c r="J101" i="6"/>
  <c r="J99" i="6"/>
  <c r="J93" i="6"/>
  <c r="J2" i="6"/>
  <c r="I536" i="5"/>
  <c r="H536" i="5"/>
  <c r="H535" i="5"/>
  <c r="I535" i="5" s="1"/>
  <c r="H534" i="5"/>
  <c r="I534" i="5" s="1"/>
  <c r="I533" i="5"/>
  <c r="H533" i="5"/>
  <c r="H532" i="5"/>
  <c r="I532" i="5" s="1"/>
  <c r="I531" i="5"/>
  <c r="H531" i="5"/>
  <c r="I530" i="5"/>
  <c r="H530" i="5"/>
  <c r="I529" i="5"/>
  <c r="H529" i="5"/>
  <c r="I528" i="5"/>
  <c r="H528" i="5"/>
  <c r="H527" i="5"/>
  <c r="I527" i="5" s="1"/>
  <c r="H526" i="5"/>
  <c r="I526" i="5" s="1"/>
  <c r="H525" i="5"/>
  <c r="I525" i="5" s="1"/>
  <c r="H524" i="5"/>
  <c r="I524" i="5" s="1"/>
  <c r="D524" i="5"/>
  <c r="H523" i="5"/>
  <c r="I523" i="5" s="1"/>
  <c r="H522" i="5"/>
  <c r="I522" i="5" s="1"/>
  <c r="H521" i="5"/>
  <c r="I521" i="5" s="1"/>
  <c r="J393" i="4" s="1"/>
  <c r="H520" i="5"/>
  <c r="I520" i="5" s="1"/>
  <c r="I519" i="5"/>
  <c r="H519" i="5"/>
  <c r="H518" i="5"/>
  <c r="I518" i="5" s="1"/>
  <c r="I517" i="5"/>
  <c r="H517" i="5"/>
  <c r="H516" i="5"/>
  <c r="I516" i="5" s="1"/>
  <c r="H515" i="5"/>
  <c r="I515" i="5" s="1"/>
  <c r="H514" i="5"/>
  <c r="I514" i="5" s="1"/>
  <c r="H513" i="5"/>
  <c r="I513" i="5" s="1"/>
  <c r="I512" i="5"/>
  <c r="H512" i="5"/>
  <c r="I511" i="5"/>
  <c r="H511" i="5"/>
  <c r="I510" i="5"/>
  <c r="H510" i="5"/>
  <c r="I509" i="5"/>
  <c r="H509" i="5"/>
  <c r="H508" i="5"/>
  <c r="I508" i="5" s="1"/>
  <c r="I507" i="5"/>
  <c r="J190" i="6" s="1"/>
  <c r="H507" i="5"/>
  <c r="H506" i="5"/>
  <c r="I506" i="5" s="1"/>
  <c r="J141" i="6" s="1"/>
  <c r="H505" i="5"/>
  <c r="I505" i="5" s="1"/>
  <c r="H504" i="5"/>
  <c r="I504" i="5" s="1"/>
  <c r="I503" i="5"/>
  <c r="H503" i="5"/>
  <c r="H502" i="5"/>
  <c r="I502" i="5" s="1"/>
  <c r="I501" i="5"/>
  <c r="H501" i="5"/>
  <c r="I500" i="5"/>
  <c r="G525" i="2" s="1"/>
  <c r="F525" i="2" s="1"/>
  <c r="H500" i="5"/>
  <c r="H499" i="5"/>
  <c r="I499" i="5" s="1"/>
  <c r="H498" i="5"/>
  <c r="I498" i="5" s="1"/>
  <c r="H497" i="5"/>
  <c r="I497" i="5" s="1"/>
  <c r="J520" i="4" s="1"/>
  <c r="I496" i="5"/>
  <c r="H496" i="5"/>
  <c r="D496" i="5"/>
  <c r="H495" i="5"/>
  <c r="I495" i="5" s="1"/>
  <c r="H494" i="5"/>
  <c r="I494" i="5" s="1"/>
  <c r="H493" i="5"/>
  <c r="I493" i="5" s="1"/>
  <c r="H492" i="5"/>
  <c r="I492" i="5" s="1"/>
  <c r="I491" i="5"/>
  <c r="H491" i="5"/>
  <c r="I490" i="5"/>
  <c r="H490" i="5"/>
  <c r="I489" i="5"/>
  <c r="H489" i="5"/>
  <c r="D489" i="5"/>
  <c r="I488" i="5"/>
  <c r="H488" i="5"/>
  <c r="H487" i="5"/>
  <c r="I487" i="5" s="1"/>
  <c r="I486" i="5"/>
  <c r="H486" i="5"/>
  <c r="I485" i="5"/>
  <c r="H485" i="5"/>
  <c r="I484" i="5"/>
  <c r="H484" i="5"/>
  <c r="H483" i="5"/>
  <c r="I483" i="5" s="1"/>
  <c r="H482" i="5"/>
  <c r="I482" i="5" s="1"/>
  <c r="J173" i="6" s="1"/>
  <c r="I481" i="5"/>
  <c r="H481" i="5"/>
  <c r="I480" i="5"/>
  <c r="J489" i="4" s="1"/>
  <c r="H480" i="5"/>
  <c r="I479" i="5"/>
  <c r="H479" i="5"/>
  <c r="I478" i="5"/>
  <c r="J487" i="4" s="1"/>
  <c r="H478" i="5"/>
  <c r="H477" i="5"/>
  <c r="I477" i="5" s="1"/>
  <c r="I476" i="5"/>
  <c r="H476" i="5"/>
  <c r="H475" i="5"/>
  <c r="I475" i="5" s="1"/>
  <c r="H474" i="5"/>
  <c r="I474" i="5" s="1"/>
  <c r="H473" i="5"/>
  <c r="I473" i="5" s="1"/>
  <c r="J191" i="6" s="1"/>
  <c r="I472" i="5"/>
  <c r="H472" i="5"/>
  <c r="H471" i="5"/>
  <c r="I471" i="5" s="1"/>
  <c r="I470" i="5"/>
  <c r="J259" i="6" s="1"/>
  <c r="H470" i="5"/>
  <c r="H469" i="5"/>
  <c r="I469" i="5" s="1"/>
  <c r="I468" i="5"/>
  <c r="H468" i="5"/>
  <c r="H467" i="5"/>
  <c r="I467" i="5" s="1"/>
  <c r="J538" i="6" s="1"/>
  <c r="D467" i="5"/>
  <c r="H466" i="5"/>
  <c r="I466" i="5" s="1"/>
  <c r="H465" i="5"/>
  <c r="I465" i="5" s="1"/>
  <c r="G444" i="2" s="1"/>
  <c r="H464" i="5"/>
  <c r="I464" i="5" s="1"/>
  <c r="H463" i="5"/>
  <c r="I463" i="5" s="1"/>
  <c r="H462" i="5"/>
  <c r="I462" i="5" s="1"/>
  <c r="H461" i="5"/>
  <c r="I461" i="5" s="1"/>
  <c r="I460" i="5"/>
  <c r="H460" i="5"/>
  <c r="H459" i="5"/>
  <c r="I459" i="5" s="1"/>
  <c r="I458" i="5"/>
  <c r="H458" i="5"/>
  <c r="H457" i="5"/>
  <c r="I457" i="5" s="1"/>
  <c r="H456" i="5"/>
  <c r="I456" i="5" s="1"/>
  <c r="J257" i="6" s="1"/>
  <c r="I455" i="5"/>
  <c r="H455" i="5"/>
  <c r="D455" i="5"/>
  <c r="H454" i="5"/>
  <c r="I454" i="5" s="1"/>
  <c r="I453" i="5"/>
  <c r="J340" i="4" s="1"/>
  <c r="H453" i="5"/>
  <c r="H452" i="5"/>
  <c r="I452" i="5" s="1"/>
  <c r="J359" i="6" s="1"/>
  <c r="H451" i="5"/>
  <c r="I451" i="5" s="1"/>
  <c r="I450" i="5"/>
  <c r="H450" i="5"/>
  <c r="I449" i="5"/>
  <c r="J136" i="6" s="1"/>
  <c r="H449" i="5"/>
  <c r="I448" i="5"/>
  <c r="H448" i="5"/>
  <c r="I447" i="5"/>
  <c r="H447" i="5"/>
  <c r="H446" i="5"/>
  <c r="I446" i="5" s="1"/>
  <c r="H445" i="5"/>
  <c r="I445" i="5" s="1"/>
  <c r="H444" i="5"/>
  <c r="I444" i="5" s="1"/>
  <c r="I443" i="5"/>
  <c r="J313" i="6" s="1"/>
  <c r="H443" i="5"/>
  <c r="H442" i="5"/>
  <c r="I442" i="5" s="1"/>
  <c r="J510" i="6" s="1"/>
  <c r="I441" i="5"/>
  <c r="H441" i="5"/>
  <c r="H440" i="5"/>
  <c r="I440" i="5" s="1"/>
  <c r="I439" i="5"/>
  <c r="J398" i="6" s="1"/>
  <c r="H439" i="5"/>
  <c r="I438" i="5"/>
  <c r="H438" i="5"/>
  <c r="H437" i="5"/>
  <c r="I437" i="5" s="1"/>
  <c r="H436" i="5"/>
  <c r="I436" i="5" s="1"/>
  <c r="H435" i="5"/>
  <c r="I435" i="5" s="1"/>
  <c r="I434" i="5"/>
  <c r="H434" i="5"/>
  <c r="I433" i="5"/>
  <c r="J285" i="4" s="1"/>
  <c r="H433" i="5"/>
  <c r="I432" i="5"/>
  <c r="J391" i="6" s="1"/>
  <c r="H432" i="5"/>
  <c r="I431" i="5"/>
  <c r="J390" i="6" s="1"/>
  <c r="H431" i="5"/>
  <c r="H430" i="5"/>
  <c r="I430" i="5" s="1"/>
  <c r="J389" i="6" s="1"/>
  <c r="I429" i="5"/>
  <c r="H429" i="5"/>
  <c r="H428" i="5"/>
  <c r="I428" i="5" s="1"/>
  <c r="H427" i="5"/>
  <c r="I427" i="5" s="1"/>
  <c r="J387" i="6" s="1"/>
  <c r="H426" i="5"/>
  <c r="I426" i="5" s="1"/>
  <c r="I425" i="5"/>
  <c r="J271" i="6" s="1"/>
  <c r="H425" i="5"/>
  <c r="I424" i="5"/>
  <c r="G274" i="2" s="1"/>
  <c r="H424" i="5"/>
  <c r="I423" i="5"/>
  <c r="J384" i="6" s="1"/>
  <c r="H423" i="5"/>
  <c r="H422" i="5"/>
  <c r="I422" i="5" s="1"/>
  <c r="J383" i="6" s="1"/>
  <c r="I421" i="5"/>
  <c r="H421" i="5"/>
  <c r="H420" i="5"/>
  <c r="I420" i="5" s="1"/>
  <c r="J381" i="6" s="1"/>
  <c r="H419" i="5"/>
  <c r="I419" i="5" s="1"/>
  <c r="I418" i="5"/>
  <c r="J379" i="6" s="1"/>
  <c r="H418" i="5"/>
  <c r="I417" i="5"/>
  <c r="H417" i="5"/>
  <c r="I416" i="5"/>
  <c r="H416" i="5"/>
  <c r="I415" i="5"/>
  <c r="J358" i="6" s="1"/>
  <c r="H415" i="5"/>
  <c r="H414" i="5"/>
  <c r="I414" i="5" s="1"/>
  <c r="J407" i="6" s="1"/>
  <c r="H413" i="5"/>
  <c r="I413" i="5" s="1"/>
  <c r="H412" i="5"/>
  <c r="I412" i="5" s="1"/>
  <c r="H411" i="5"/>
  <c r="I411" i="5" s="1"/>
  <c r="H410" i="5"/>
  <c r="I410" i="5" s="1"/>
  <c r="I409" i="5"/>
  <c r="H409" i="5"/>
  <c r="H408" i="5"/>
  <c r="I408" i="5" s="1"/>
  <c r="I407" i="5"/>
  <c r="J139" i="6" s="1"/>
  <c r="H407" i="5"/>
  <c r="H406" i="5"/>
  <c r="I406" i="5" s="1"/>
  <c r="H405" i="5"/>
  <c r="I405" i="5" s="1"/>
  <c r="J158" i="6" s="1"/>
  <c r="H404" i="5"/>
  <c r="I404" i="5" s="1"/>
  <c r="J312" i="6" s="1"/>
  <c r="H403" i="5"/>
  <c r="I403" i="5" s="1"/>
  <c r="J223" i="4" s="1"/>
  <c r="I402" i="5"/>
  <c r="J255" i="6" s="1"/>
  <c r="H402" i="5"/>
  <c r="I401" i="5"/>
  <c r="G219" i="2" s="1"/>
  <c r="P219" i="2" s="1"/>
  <c r="H401" i="5"/>
  <c r="I400" i="5"/>
  <c r="J291" i="6" s="1"/>
  <c r="H400" i="5"/>
  <c r="I399" i="5"/>
  <c r="H399" i="5"/>
  <c r="H398" i="5"/>
  <c r="I398" i="5" s="1"/>
  <c r="J218" i="4" s="1"/>
  <c r="I397" i="5"/>
  <c r="H397" i="5"/>
  <c r="H396" i="5"/>
  <c r="I396" i="5" s="1"/>
  <c r="J336" i="6" s="1"/>
  <c r="H395" i="5"/>
  <c r="I395" i="5" s="1"/>
  <c r="H394" i="5"/>
  <c r="I394" i="5" s="1"/>
  <c r="J499" i="6" s="1"/>
  <c r="D394" i="5"/>
  <c r="H393" i="5"/>
  <c r="I393" i="5" s="1"/>
  <c r="I392" i="5"/>
  <c r="H392" i="5"/>
  <c r="H391" i="5"/>
  <c r="I391" i="5" s="1"/>
  <c r="H390" i="5"/>
  <c r="I390" i="5" s="1"/>
  <c r="I389" i="5"/>
  <c r="J311" i="6" s="1"/>
  <c r="H389" i="5"/>
  <c r="I388" i="5"/>
  <c r="J190" i="4" s="1"/>
  <c r="H388" i="5"/>
  <c r="H387" i="5"/>
  <c r="I387" i="5" s="1"/>
  <c r="H386" i="5"/>
  <c r="I386" i="5" s="1"/>
  <c r="J284" i="6" s="1"/>
  <c r="H385" i="5"/>
  <c r="I385" i="5" s="1"/>
  <c r="J310" i="6" s="1"/>
  <c r="H384" i="5"/>
  <c r="I384" i="5" s="1"/>
  <c r="G174" i="2" s="1"/>
  <c r="H383" i="5"/>
  <c r="I383" i="5" s="1"/>
  <c r="J355" i="6" s="1"/>
  <c r="H382" i="5"/>
  <c r="I382" i="5" s="1"/>
  <c r="I381" i="5"/>
  <c r="J203" i="6" s="1"/>
  <c r="H381" i="5"/>
  <c r="I380" i="5"/>
  <c r="H380" i="5"/>
  <c r="I379" i="5"/>
  <c r="H379" i="5"/>
  <c r="I378" i="5"/>
  <c r="J489" i="6" s="1"/>
  <c r="H378" i="5"/>
  <c r="H377" i="5"/>
  <c r="I377" i="5" s="1"/>
  <c r="I376" i="5"/>
  <c r="J147" i="6" s="1"/>
  <c r="H376" i="5"/>
  <c r="H375" i="5"/>
  <c r="I375" i="5" s="1"/>
  <c r="J155" i="4" s="1"/>
  <c r="I374" i="5"/>
  <c r="H374" i="5"/>
  <c r="I373" i="5"/>
  <c r="J140" i="6" s="1"/>
  <c r="H373" i="5"/>
  <c r="I372" i="5"/>
  <c r="H372" i="5"/>
  <c r="I371" i="5"/>
  <c r="H371" i="5"/>
  <c r="H370" i="5"/>
  <c r="I370" i="5" s="1"/>
  <c r="H369" i="5"/>
  <c r="I369" i="5" s="1"/>
  <c r="H368" i="5"/>
  <c r="I368" i="5" s="1"/>
  <c r="I367" i="5"/>
  <c r="J373" i="6" s="1"/>
  <c r="H367" i="5"/>
  <c r="H366" i="5"/>
  <c r="I366" i="5" s="1"/>
  <c r="J131" i="4" s="1"/>
  <c r="I365" i="5"/>
  <c r="H365" i="5"/>
  <c r="H364" i="5"/>
  <c r="I364" i="5" s="1"/>
  <c r="G128" i="2" s="1"/>
  <c r="P128" i="2" s="1"/>
  <c r="I363" i="5"/>
  <c r="H363" i="5"/>
  <c r="H362" i="5"/>
  <c r="I362" i="5" s="1"/>
  <c r="H361" i="5"/>
  <c r="I361" i="5" s="1"/>
  <c r="J126" i="4" s="1"/>
  <c r="I360" i="5"/>
  <c r="H360" i="5"/>
  <c r="H359" i="5"/>
  <c r="I359" i="5" s="1"/>
  <c r="H358" i="5"/>
  <c r="I358" i="5" s="1"/>
  <c r="I357" i="5"/>
  <c r="H357" i="5"/>
  <c r="I356" i="5"/>
  <c r="J368" i="6" s="1"/>
  <c r="H356" i="5"/>
  <c r="I355" i="5"/>
  <c r="J367" i="6" s="1"/>
  <c r="H355" i="5"/>
  <c r="H354" i="5"/>
  <c r="I354" i="5" s="1"/>
  <c r="J366" i="6" s="1"/>
  <c r="H353" i="5"/>
  <c r="I353" i="5" s="1"/>
  <c r="J412" i="6" s="1"/>
  <c r="H352" i="5"/>
  <c r="I352" i="5" s="1"/>
  <c r="I351" i="5"/>
  <c r="J334" i="6" s="1"/>
  <c r="H351" i="5"/>
  <c r="H350" i="5"/>
  <c r="I350" i="5" s="1"/>
  <c r="I349" i="5"/>
  <c r="H349" i="5"/>
  <c r="H348" i="5"/>
  <c r="I348" i="5" s="1"/>
  <c r="I347" i="5"/>
  <c r="J113" i="4" s="1"/>
  <c r="H347" i="5"/>
  <c r="I346" i="5"/>
  <c r="J157" i="6" s="1"/>
  <c r="H346" i="5"/>
  <c r="H345" i="5"/>
  <c r="I345" i="5" s="1"/>
  <c r="J428" i="6" s="1"/>
  <c r="I344" i="5"/>
  <c r="H344" i="5"/>
  <c r="H343" i="5"/>
  <c r="I343" i="5" s="1"/>
  <c r="J68" i="4" s="1"/>
  <c r="I342" i="5"/>
  <c r="H342" i="5"/>
  <c r="I341" i="5"/>
  <c r="H341" i="5"/>
  <c r="I340" i="5"/>
  <c r="H340" i="5"/>
  <c r="H339" i="5"/>
  <c r="I339" i="5" s="1"/>
  <c r="H338" i="5"/>
  <c r="I338" i="5" s="1"/>
  <c r="J353" i="6" s="1"/>
  <c r="H337" i="5"/>
  <c r="I337" i="5" s="1"/>
  <c r="H336" i="5"/>
  <c r="I336" i="5" s="1"/>
  <c r="H335" i="5"/>
  <c r="I335" i="5" s="1"/>
  <c r="H334" i="5"/>
  <c r="I334" i="5" s="1"/>
  <c r="J270" i="6" s="1"/>
  <c r="I333" i="5"/>
  <c r="H333" i="5"/>
  <c r="H332" i="5"/>
  <c r="I332" i="5" s="1"/>
  <c r="I331" i="5"/>
  <c r="H331" i="5"/>
  <c r="H330" i="5"/>
  <c r="I330" i="5" s="1"/>
  <c r="H329" i="5"/>
  <c r="I329" i="5" s="1"/>
  <c r="I328" i="5"/>
  <c r="H328" i="5"/>
  <c r="H327" i="5"/>
  <c r="I327" i="5" s="1"/>
  <c r="I326" i="5"/>
  <c r="H326" i="5"/>
  <c r="I325" i="5"/>
  <c r="H325" i="5"/>
  <c r="I324" i="5"/>
  <c r="H324" i="5"/>
  <c r="H323" i="5"/>
  <c r="I323" i="5" s="1"/>
  <c r="H322" i="5"/>
  <c r="I322" i="5" s="1"/>
  <c r="H321" i="5"/>
  <c r="I321" i="5" s="1"/>
  <c r="G532" i="2" s="1"/>
  <c r="H320" i="5"/>
  <c r="I320" i="5" s="1"/>
  <c r="H319" i="5"/>
  <c r="I319" i="5" s="1"/>
  <c r="H318" i="5"/>
  <c r="I318" i="5" s="1"/>
  <c r="I317" i="5"/>
  <c r="H317" i="5"/>
  <c r="H316" i="5"/>
  <c r="I316" i="5" s="1"/>
  <c r="I315" i="5"/>
  <c r="H315" i="5"/>
  <c r="D315" i="5"/>
  <c r="I314" i="5"/>
  <c r="H314" i="5"/>
  <c r="H313" i="5"/>
  <c r="I313" i="5" s="1"/>
  <c r="I312" i="5"/>
  <c r="J515" i="4" s="1"/>
  <c r="H312" i="5"/>
  <c r="H311" i="5"/>
  <c r="I311" i="5" s="1"/>
  <c r="H310" i="5"/>
  <c r="I310" i="5" s="1"/>
  <c r="H309" i="5"/>
  <c r="I309" i="5" s="1"/>
  <c r="H308" i="5"/>
  <c r="I308" i="5" s="1"/>
  <c r="I307" i="5"/>
  <c r="H307" i="5"/>
  <c r="I306" i="5"/>
  <c r="H306" i="5"/>
  <c r="I305" i="5"/>
  <c r="H305" i="5"/>
  <c r="I304" i="5"/>
  <c r="J543" i="6" s="1"/>
  <c r="H304" i="5"/>
  <c r="H303" i="5"/>
  <c r="I303" i="5" s="1"/>
  <c r="I302" i="5"/>
  <c r="H302" i="5"/>
  <c r="H301" i="5"/>
  <c r="I301" i="5" s="1"/>
  <c r="I300" i="5"/>
  <c r="H300" i="5"/>
  <c r="H299" i="5"/>
  <c r="I299" i="5" s="1"/>
  <c r="J123" i="6" s="1"/>
  <c r="I298" i="5"/>
  <c r="J111" i="6" s="1"/>
  <c r="H298" i="5"/>
  <c r="I297" i="5"/>
  <c r="H297" i="5"/>
  <c r="I296" i="5"/>
  <c r="J480" i="4" s="1"/>
  <c r="H296" i="5"/>
  <c r="D296" i="5"/>
  <c r="H295" i="5"/>
  <c r="I295" i="5" s="1"/>
  <c r="J479" i="4" s="1"/>
  <c r="I294" i="5"/>
  <c r="H294" i="5"/>
  <c r="I293" i="5"/>
  <c r="H293" i="5"/>
  <c r="H292" i="5"/>
  <c r="I292" i="5" s="1"/>
  <c r="H291" i="5"/>
  <c r="I291" i="5" s="1"/>
  <c r="H290" i="5"/>
  <c r="I290" i="5" s="1"/>
  <c r="J470" i="4" s="1"/>
  <c r="H289" i="5"/>
  <c r="I289" i="5" s="1"/>
  <c r="H288" i="5"/>
  <c r="I288" i="5" s="1"/>
  <c r="H287" i="5"/>
  <c r="I287" i="5" s="1"/>
  <c r="I286" i="5"/>
  <c r="H286" i="5"/>
  <c r="H285" i="5"/>
  <c r="I285" i="5" s="1"/>
  <c r="I284" i="5"/>
  <c r="H284" i="5"/>
  <c r="H283" i="5"/>
  <c r="I283" i="5" s="1"/>
  <c r="H282" i="5"/>
  <c r="I282" i="5" s="1"/>
  <c r="I281" i="5"/>
  <c r="H281" i="5"/>
  <c r="H280" i="5"/>
  <c r="I280" i="5" s="1"/>
  <c r="H279" i="5"/>
  <c r="I279" i="5" s="1"/>
  <c r="I278" i="5"/>
  <c r="J451" i="6" s="1"/>
  <c r="H278" i="5"/>
  <c r="I277" i="5"/>
  <c r="H277" i="5"/>
  <c r="I276" i="5"/>
  <c r="J535" i="6" s="1"/>
  <c r="H276" i="5"/>
  <c r="H275" i="5"/>
  <c r="I275" i="5" s="1"/>
  <c r="J445" i="4" s="1"/>
  <c r="H274" i="5"/>
  <c r="I274" i="5" s="1"/>
  <c r="J534" i="6" s="1"/>
  <c r="H273" i="5"/>
  <c r="I273" i="5" s="1"/>
  <c r="H272" i="5"/>
  <c r="I272" i="5" s="1"/>
  <c r="J533" i="6" s="1"/>
  <c r="H271" i="5"/>
  <c r="I271" i="5" s="1"/>
  <c r="I270" i="5"/>
  <c r="H270" i="5"/>
  <c r="H269" i="5"/>
  <c r="I269" i="5" s="1"/>
  <c r="G430" i="2" s="1"/>
  <c r="I268" i="5"/>
  <c r="H268" i="5"/>
  <c r="H267" i="5"/>
  <c r="I267" i="5" s="1"/>
  <c r="H266" i="5"/>
  <c r="I266" i="5" s="1"/>
  <c r="I265" i="5"/>
  <c r="H265" i="5"/>
  <c r="H264" i="5"/>
  <c r="I264" i="5" s="1"/>
  <c r="I263" i="5"/>
  <c r="J175" i="6" s="1"/>
  <c r="H263" i="5"/>
  <c r="I262" i="5"/>
  <c r="J431" i="4" s="1"/>
  <c r="H262" i="5"/>
  <c r="I261" i="5"/>
  <c r="J321" i="6" s="1"/>
  <c r="H261" i="5"/>
  <c r="I260" i="5"/>
  <c r="H260" i="5"/>
  <c r="H259" i="5"/>
  <c r="I259" i="5" s="1"/>
  <c r="J428" i="4" s="1"/>
  <c r="H258" i="5"/>
  <c r="I258" i="5" s="1"/>
  <c r="H257" i="5"/>
  <c r="I257" i="5" s="1"/>
  <c r="H256" i="5"/>
  <c r="I256" i="5" s="1"/>
  <c r="H255" i="5"/>
  <c r="I255" i="5" s="1"/>
  <c r="J530" i="6" s="1"/>
  <c r="I254" i="5"/>
  <c r="J226" i="6" s="1"/>
  <c r="H254" i="5"/>
  <c r="H253" i="5"/>
  <c r="I253" i="5" s="1"/>
  <c r="J529" i="6" s="1"/>
  <c r="I252" i="5"/>
  <c r="G409" i="2" s="1"/>
  <c r="F409" i="2" s="1"/>
  <c r="H252" i="5"/>
  <c r="I251" i="5"/>
  <c r="J415" i="4" s="1"/>
  <c r="H251" i="5"/>
  <c r="H250" i="5"/>
  <c r="I250" i="5" s="1"/>
  <c r="I249" i="5"/>
  <c r="H249" i="5"/>
  <c r="D249" i="5"/>
  <c r="I248" i="5"/>
  <c r="H248" i="5"/>
  <c r="H247" i="5"/>
  <c r="I247" i="5" s="1"/>
  <c r="H246" i="5"/>
  <c r="I246" i="5" s="1"/>
  <c r="H245" i="5"/>
  <c r="I245" i="5" s="1"/>
  <c r="I244" i="5"/>
  <c r="H244" i="5"/>
  <c r="I243" i="5"/>
  <c r="H243" i="5"/>
  <c r="I242" i="5"/>
  <c r="H242" i="5"/>
  <c r="I241" i="5"/>
  <c r="J374" i="6" s="1"/>
  <c r="H241" i="5"/>
  <c r="H240" i="5"/>
  <c r="I240" i="5" s="1"/>
  <c r="I239" i="5"/>
  <c r="H239" i="5"/>
  <c r="H238" i="5"/>
  <c r="I238" i="5" s="1"/>
  <c r="I237" i="5"/>
  <c r="H237" i="5"/>
  <c r="H236" i="5"/>
  <c r="I236" i="5" s="1"/>
  <c r="I235" i="5"/>
  <c r="J389" i="4" s="1"/>
  <c r="H235" i="5"/>
  <c r="H234" i="5"/>
  <c r="I234" i="5" s="1"/>
  <c r="I233" i="5"/>
  <c r="J387" i="4" s="1"/>
  <c r="H233" i="5"/>
  <c r="H232" i="5"/>
  <c r="I232" i="5" s="1"/>
  <c r="J518" i="6" s="1"/>
  <c r="I231" i="5"/>
  <c r="H231" i="5"/>
  <c r="H230" i="5"/>
  <c r="I230" i="5" s="1"/>
  <c r="H229" i="5"/>
  <c r="I229" i="5" s="1"/>
  <c r="I228" i="5"/>
  <c r="H228" i="5"/>
  <c r="I227" i="5"/>
  <c r="H227" i="5"/>
  <c r="I226" i="5"/>
  <c r="H226" i="5"/>
  <c r="I225" i="5"/>
  <c r="J376" i="4" s="1"/>
  <c r="H225" i="5"/>
  <c r="H224" i="5"/>
  <c r="I224" i="5" s="1"/>
  <c r="I223" i="5"/>
  <c r="J375" i="4" s="1"/>
  <c r="H223" i="5"/>
  <c r="H222" i="5"/>
  <c r="I222" i="5" s="1"/>
  <c r="J440" i="6" s="1"/>
  <c r="I221" i="5"/>
  <c r="G370" i="2" s="1"/>
  <c r="H221" i="5"/>
  <c r="H220" i="5"/>
  <c r="I220" i="5" s="1"/>
  <c r="J193" i="6" s="1"/>
  <c r="I219" i="5"/>
  <c r="J371" i="4" s="1"/>
  <c r="H219" i="5"/>
  <c r="I218" i="5"/>
  <c r="H218" i="5"/>
  <c r="I217" i="5"/>
  <c r="H217" i="5"/>
  <c r="H216" i="5"/>
  <c r="I216" i="5" s="1"/>
  <c r="I215" i="5"/>
  <c r="J425" i="6" s="1"/>
  <c r="H215" i="5"/>
  <c r="H214" i="5"/>
  <c r="I214" i="5" s="1"/>
  <c r="J322" i="6" s="1"/>
  <c r="H213" i="5"/>
  <c r="I213" i="5" s="1"/>
  <c r="J364" i="4" s="1"/>
  <c r="I212" i="5"/>
  <c r="J363" i="4" s="1"/>
  <c r="H212" i="5"/>
  <c r="I211" i="5"/>
  <c r="H211" i="5"/>
  <c r="I210" i="5"/>
  <c r="J361" i="4" s="1"/>
  <c r="H210" i="5"/>
  <c r="I209" i="5"/>
  <c r="J303" i="6" s="1"/>
  <c r="H209" i="5"/>
  <c r="H208" i="5"/>
  <c r="I208" i="5" s="1"/>
  <c r="H207" i="5"/>
  <c r="I207" i="5" s="1"/>
  <c r="H206" i="5"/>
  <c r="I206" i="5" s="1"/>
  <c r="I205" i="5"/>
  <c r="H205" i="5"/>
  <c r="H204" i="5"/>
  <c r="I204" i="5" s="1"/>
  <c r="I203" i="5"/>
  <c r="H203" i="5"/>
  <c r="H202" i="5"/>
  <c r="I202" i="5" s="1"/>
  <c r="J342" i="6" s="1"/>
  <c r="I201" i="5"/>
  <c r="J352" i="4" s="1"/>
  <c r="H201" i="5"/>
  <c r="H200" i="5"/>
  <c r="I200" i="5" s="1"/>
  <c r="H199" i="5"/>
  <c r="I199" i="5" s="1"/>
  <c r="H198" i="5"/>
  <c r="I198" i="5" s="1"/>
  <c r="J341" i="6" s="1"/>
  <c r="H197" i="5"/>
  <c r="I197" i="5" s="1"/>
  <c r="J295" i="6" s="1"/>
  <c r="I196" i="5"/>
  <c r="H196" i="5"/>
  <c r="I195" i="5"/>
  <c r="H195" i="5"/>
  <c r="I194" i="5"/>
  <c r="J437" i="6" s="1"/>
  <c r="H194" i="5"/>
  <c r="I193" i="5"/>
  <c r="H193" i="5"/>
  <c r="H192" i="5"/>
  <c r="I192" i="5" s="1"/>
  <c r="I191" i="5"/>
  <c r="H191" i="5"/>
  <c r="H190" i="5"/>
  <c r="I190" i="5" s="1"/>
  <c r="J187" i="6" s="1"/>
  <c r="I189" i="5"/>
  <c r="J320" i="4" s="1"/>
  <c r="H189" i="5"/>
  <c r="H188" i="5"/>
  <c r="I188" i="5" s="1"/>
  <c r="I187" i="5"/>
  <c r="H187" i="5"/>
  <c r="H186" i="5"/>
  <c r="I186" i="5" s="1"/>
  <c r="G315" i="2" s="1"/>
  <c r="I185" i="5"/>
  <c r="H185" i="5"/>
  <c r="I184" i="5"/>
  <c r="H184" i="5"/>
  <c r="H183" i="5"/>
  <c r="I183" i="5" s="1"/>
  <c r="J314" i="4" s="1"/>
  <c r="H182" i="5"/>
  <c r="I182" i="5" s="1"/>
  <c r="J98" i="6" s="1"/>
  <c r="H181" i="5"/>
  <c r="I181" i="5" s="1"/>
  <c r="I180" i="5"/>
  <c r="H180" i="5"/>
  <c r="I179" i="5"/>
  <c r="J201" i="6" s="1"/>
  <c r="H179" i="5"/>
  <c r="I178" i="5"/>
  <c r="H178" i="5"/>
  <c r="I177" i="5"/>
  <c r="J232" i="6" s="1"/>
  <c r="H177" i="5"/>
  <c r="H176" i="5"/>
  <c r="I176" i="5" s="1"/>
  <c r="H175" i="5"/>
  <c r="I175" i="5" s="1"/>
  <c r="J511" i="6" s="1"/>
  <c r="H174" i="5"/>
  <c r="I174" i="5" s="1"/>
  <c r="H173" i="5"/>
  <c r="I173" i="5" s="1"/>
  <c r="J295" i="4" s="1"/>
  <c r="H172" i="5"/>
  <c r="I172" i="5" s="1"/>
  <c r="I171" i="5"/>
  <c r="H171" i="5"/>
  <c r="I170" i="5"/>
  <c r="H170" i="5"/>
  <c r="I169" i="5"/>
  <c r="J112" i="6" s="1"/>
  <c r="H169" i="5"/>
  <c r="I168" i="5"/>
  <c r="H168" i="5"/>
  <c r="H167" i="5"/>
  <c r="I167" i="5" s="1"/>
  <c r="H166" i="5"/>
  <c r="I166" i="5" s="1"/>
  <c r="H165" i="5"/>
  <c r="I165" i="5" s="1"/>
  <c r="I164" i="5"/>
  <c r="H164" i="5"/>
  <c r="I163" i="5"/>
  <c r="H163" i="5"/>
  <c r="I162" i="5"/>
  <c r="H162" i="5"/>
  <c r="I161" i="5"/>
  <c r="H161" i="5"/>
  <c r="H160" i="5"/>
  <c r="I160" i="5" s="1"/>
  <c r="J449" i="6" s="1"/>
  <c r="H159" i="5"/>
  <c r="I159" i="5" s="1"/>
  <c r="H158" i="5"/>
  <c r="I158" i="5" s="1"/>
  <c r="J243" i="4" s="1"/>
  <c r="H157" i="5"/>
  <c r="I157" i="5" s="1"/>
  <c r="J189" i="6" s="1"/>
  <c r="H156" i="5"/>
  <c r="I156" i="5" s="1"/>
  <c r="J162" i="6" s="1"/>
  <c r="I155" i="5"/>
  <c r="H155" i="5"/>
  <c r="H154" i="5"/>
  <c r="I154" i="5" s="1"/>
  <c r="I153" i="5"/>
  <c r="J238" i="4" s="1"/>
  <c r="H153" i="5"/>
  <c r="H152" i="5"/>
  <c r="I152" i="5" s="1"/>
  <c r="H151" i="5"/>
  <c r="I151" i="5" s="1"/>
  <c r="H150" i="5"/>
  <c r="I150" i="5" s="1"/>
  <c r="H149" i="5"/>
  <c r="I149" i="5" s="1"/>
  <c r="I148" i="5"/>
  <c r="H148" i="5"/>
  <c r="I147" i="5"/>
  <c r="G223" i="2" s="1"/>
  <c r="H147" i="5"/>
  <c r="I146" i="5"/>
  <c r="H146" i="5"/>
  <c r="I145" i="5"/>
  <c r="J234" i="6" s="1"/>
  <c r="H145" i="5"/>
  <c r="H144" i="5"/>
  <c r="I144" i="5" s="1"/>
  <c r="J377" i="6" s="1"/>
  <c r="H143" i="5"/>
  <c r="I143" i="5" s="1"/>
  <c r="G208" i="2" s="1"/>
  <c r="H142" i="5"/>
  <c r="I142" i="5" s="1"/>
  <c r="J208" i="4" s="1"/>
  <c r="I141" i="5"/>
  <c r="H141" i="5"/>
  <c r="H140" i="5"/>
  <c r="I140" i="5" s="1"/>
  <c r="J205" i="4" s="1"/>
  <c r="I139" i="5"/>
  <c r="H139" i="5"/>
  <c r="H138" i="5"/>
  <c r="I138" i="5" s="1"/>
  <c r="I137" i="5"/>
  <c r="H137" i="5"/>
  <c r="H136" i="5"/>
  <c r="I136" i="5" s="1"/>
  <c r="I135" i="5"/>
  <c r="H135" i="5"/>
  <c r="H134" i="5"/>
  <c r="I134" i="5" s="1"/>
  <c r="H133" i="5"/>
  <c r="I133" i="5" s="1"/>
  <c r="I132" i="5"/>
  <c r="H132" i="5"/>
  <c r="I131" i="5"/>
  <c r="J356" i="6" s="1"/>
  <c r="H131" i="5"/>
  <c r="I130" i="5"/>
  <c r="J326" i="6" s="1"/>
  <c r="H130" i="5"/>
  <c r="I129" i="5"/>
  <c r="H129" i="5"/>
  <c r="H128" i="5"/>
  <c r="I128" i="5" s="1"/>
  <c r="H127" i="5"/>
  <c r="I127" i="5" s="1"/>
  <c r="H126" i="5"/>
  <c r="I126" i="5" s="1"/>
  <c r="I125" i="5"/>
  <c r="J183" i="4" s="1"/>
  <c r="H125" i="5"/>
  <c r="H124" i="5"/>
  <c r="I124" i="5" s="1"/>
  <c r="J495" i="6" s="1"/>
  <c r="I123" i="5"/>
  <c r="H123" i="5"/>
  <c r="I122" i="5"/>
  <c r="J405" i="6" s="1"/>
  <c r="H122" i="5"/>
  <c r="I121" i="5"/>
  <c r="H121" i="5"/>
  <c r="I120" i="5"/>
  <c r="H120" i="5"/>
  <c r="I119" i="5"/>
  <c r="H119" i="5"/>
  <c r="H118" i="5"/>
  <c r="I118" i="5" s="1"/>
  <c r="H117" i="5"/>
  <c r="I117" i="5" s="1"/>
  <c r="I116" i="5"/>
  <c r="H116" i="5"/>
  <c r="I115" i="5"/>
  <c r="H115" i="5"/>
  <c r="I114" i="5"/>
  <c r="J281" i="6" s="1"/>
  <c r="H114" i="5"/>
  <c r="I113" i="5"/>
  <c r="H113" i="5"/>
  <c r="H112" i="5"/>
  <c r="I112" i="5" s="1"/>
  <c r="J200" i="6" s="1"/>
  <c r="H111" i="5"/>
  <c r="I111" i="5" s="1"/>
  <c r="H110" i="5"/>
  <c r="I110" i="5" s="1"/>
  <c r="H109" i="5"/>
  <c r="I109" i="5" s="1"/>
  <c r="H108" i="5"/>
  <c r="I108" i="5" s="1"/>
  <c r="I107" i="5"/>
  <c r="H107" i="5"/>
  <c r="I106" i="5"/>
  <c r="H106" i="5"/>
  <c r="I105" i="5"/>
  <c r="J212" i="6" s="1"/>
  <c r="H105" i="5"/>
  <c r="H104" i="5"/>
  <c r="I104" i="5" s="1"/>
  <c r="H103" i="5"/>
  <c r="I103" i="5" s="1"/>
  <c r="J277" i="6" s="1"/>
  <c r="H102" i="5"/>
  <c r="I102" i="5" s="1"/>
  <c r="H101" i="5"/>
  <c r="I101" i="5" s="1"/>
  <c r="J297" i="6" s="1"/>
  <c r="I100" i="5"/>
  <c r="J486" i="6" s="1"/>
  <c r="H100" i="5"/>
  <c r="I99" i="5"/>
  <c r="J485" i="6" s="1"/>
  <c r="H99" i="5"/>
  <c r="I98" i="5"/>
  <c r="H98" i="5"/>
  <c r="I97" i="5"/>
  <c r="H97" i="5"/>
  <c r="H96" i="5"/>
  <c r="I96" i="5" s="1"/>
  <c r="H95" i="5"/>
  <c r="I95" i="5" s="1"/>
  <c r="H94" i="5"/>
  <c r="I94" i="5" s="1"/>
  <c r="J419" i="6" s="1"/>
  <c r="H93" i="5"/>
  <c r="I93" i="5" s="1"/>
  <c r="H92" i="5"/>
  <c r="I92" i="5" s="1"/>
  <c r="I91" i="5"/>
  <c r="J481" i="6" s="1"/>
  <c r="H91" i="5"/>
  <c r="H90" i="5"/>
  <c r="I90" i="5" s="1"/>
  <c r="I89" i="5"/>
  <c r="J479" i="6" s="1"/>
  <c r="H89" i="5"/>
  <c r="H88" i="5"/>
  <c r="I88" i="5" s="1"/>
  <c r="I87" i="5"/>
  <c r="H87" i="5"/>
  <c r="H86" i="5"/>
  <c r="I86" i="5" s="1"/>
  <c r="J476" i="6" s="1"/>
  <c r="H85" i="5"/>
  <c r="I85" i="5" s="1"/>
  <c r="J106" i="4" s="1"/>
  <c r="I84" i="5"/>
  <c r="H84" i="5"/>
  <c r="I83" i="5"/>
  <c r="J104" i="4" s="1"/>
  <c r="H83" i="5"/>
  <c r="I82" i="5"/>
  <c r="H82" i="5"/>
  <c r="I81" i="5"/>
  <c r="J96" i="6" s="1"/>
  <c r="H81" i="5"/>
  <c r="H80" i="5"/>
  <c r="I80" i="5" s="1"/>
  <c r="J101" i="4" s="1"/>
  <c r="I79" i="5"/>
  <c r="H79" i="5"/>
  <c r="H78" i="5"/>
  <c r="I78" i="5" s="1"/>
  <c r="I77" i="5"/>
  <c r="H77" i="5"/>
  <c r="H76" i="5"/>
  <c r="I76" i="5" s="1"/>
  <c r="I75" i="5"/>
  <c r="J186" i="6" s="1"/>
  <c r="H75" i="5"/>
  <c r="H74" i="5"/>
  <c r="I74" i="5" s="1"/>
  <c r="I73" i="5"/>
  <c r="J409" i="6" s="1"/>
  <c r="H73" i="5"/>
  <c r="H72" i="5"/>
  <c r="I72" i="5" s="1"/>
  <c r="I71" i="5"/>
  <c r="H71" i="5"/>
  <c r="H70" i="5"/>
  <c r="I70" i="5" s="1"/>
  <c r="J116" i="6" s="1"/>
  <c r="H69" i="5"/>
  <c r="I69" i="5" s="1"/>
  <c r="I68" i="5"/>
  <c r="H68" i="5"/>
  <c r="I67" i="5"/>
  <c r="J124" i="6" s="1"/>
  <c r="H67" i="5"/>
  <c r="I66" i="5"/>
  <c r="H66" i="5"/>
  <c r="I65" i="5"/>
  <c r="H65" i="5"/>
  <c r="H64" i="5"/>
  <c r="I64" i="5" s="1"/>
  <c r="I63" i="5"/>
  <c r="H63" i="5"/>
  <c r="H62" i="5"/>
  <c r="I62" i="5" s="1"/>
  <c r="H61" i="5"/>
  <c r="I61" i="5" s="1"/>
  <c r="G79" i="2" s="1"/>
  <c r="Q79" i="2" s="1"/>
  <c r="H60" i="5"/>
  <c r="I60" i="5" s="1"/>
  <c r="I59" i="5"/>
  <c r="H59" i="5"/>
  <c r="I58" i="5"/>
  <c r="H58" i="5"/>
  <c r="I57" i="5"/>
  <c r="H57" i="5"/>
  <c r="H56" i="5"/>
  <c r="I56" i="5" s="1"/>
  <c r="J465" i="6" s="1"/>
  <c r="H55" i="5"/>
  <c r="I55" i="5" s="1"/>
  <c r="G72" i="2" s="1"/>
  <c r="H54" i="5"/>
  <c r="I54" i="5" s="1"/>
  <c r="H53" i="5"/>
  <c r="I53" i="5" s="1"/>
  <c r="J71" i="4" s="1"/>
  <c r="I52" i="5"/>
  <c r="H52" i="5"/>
  <c r="I51" i="5"/>
  <c r="J167" i="6" s="1"/>
  <c r="H51" i="5"/>
  <c r="I50" i="5"/>
  <c r="H50" i="5"/>
  <c r="I49" i="5"/>
  <c r="J63" i="4" s="1"/>
  <c r="H49" i="5"/>
  <c r="H48" i="5"/>
  <c r="I48" i="5" s="1"/>
  <c r="H47" i="5"/>
  <c r="I47" i="5" s="1"/>
  <c r="J209" i="6" s="1"/>
  <c r="H46" i="5"/>
  <c r="I46" i="5" s="1"/>
  <c r="J237" i="6" s="1"/>
  <c r="H45" i="5"/>
  <c r="I45" i="5" s="1"/>
  <c r="H44" i="5"/>
  <c r="I44" i="5" s="1"/>
  <c r="I43" i="5"/>
  <c r="J462" i="6" s="1"/>
  <c r="H43" i="5"/>
  <c r="H42" i="5"/>
  <c r="I42" i="5" s="1"/>
  <c r="I41" i="5"/>
  <c r="J446" i="6" s="1"/>
  <c r="H41" i="5"/>
  <c r="H40" i="5"/>
  <c r="I40" i="5" s="1"/>
  <c r="H39" i="5"/>
  <c r="I39" i="5" s="1"/>
  <c r="J461" i="6" s="1"/>
  <c r="H38" i="5"/>
  <c r="I38" i="5" s="1"/>
  <c r="H37" i="5"/>
  <c r="I37" i="5" s="1"/>
  <c r="J265" i="6" s="1"/>
  <c r="I36" i="5"/>
  <c r="H36" i="5"/>
  <c r="I35" i="5"/>
  <c r="H35" i="5"/>
  <c r="I34" i="5"/>
  <c r="H34" i="5"/>
  <c r="I33" i="5"/>
  <c r="J363" i="6" s="1"/>
  <c r="H33" i="5"/>
  <c r="H32" i="5"/>
  <c r="I32" i="5" s="1"/>
  <c r="H31" i="5"/>
  <c r="I31" i="5" s="1"/>
  <c r="H30" i="5"/>
  <c r="I30" i="5" s="1"/>
  <c r="H29" i="5"/>
  <c r="I29" i="5" s="1"/>
  <c r="H28" i="5"/>
  <c r="I28" i="5" s="1"/>
  <c r="J439" i="6" s="1"/>
  <c r="I27" i="5"/>
  <c r="J260" i="6" s="1"/>
  <c r="H27" i="5"/>
  <c r="H26" i="5"/>
  <c r="I26" i="5" s="1"/>
  <c r="J325" i="6" s="1"/>
  <c r="I25" i="5"/>
  <c r="H25" i="5"/>
  <c r="I24" i="5"/>
  <c r="H24" i="5"/>
  <c r="H23" i="5"/>
  <c r="I23" i="5" s="1"/>
  <c r="H22" i="5"/>
  <c r="I22" i="5" s="1"/>
  <c r="H21" i="5"/>
  <c r="I21" i="5" s="1"/>
  <c r="J415" i="6" s="1"/>
  <c r="I20" i="5"/>
  <c r="H20" i="5"/>
  <c r="I19" i="5"/>
  <c r="J195" i="6" s="1"/>
  <c r="H19" i="5"/>
  <c r="I18" i="5"/>
  <c r="H18" i="5"/>
  <c r="I17" i="5"/>
  <c r="H17" i="5"/>
  <c r="H16" i="5"/>
  <c r="I16" i="5" s="1"/>
  <c r="I15" i="5"/>
  <c r="H15" i="5"/>
  <c r="H14" i="5"/>
  <c r="I14" i="5" s="1"/>
  <c r="J22" i="4" s="1"/>
  <c r="H13" i="5"/>
  <c r="I13" i="5" s="1"/>
  <c r="H12" i="5"/>
  <c r="I12" i="5" s="1"/>
  <c r="I11" i="5"/>
  <c r="J456" i="6" s="1"/>
  <c r="H11" i="5"/>
  <c r="H10" i="5"/>
  <c r="I10" i="5" s="1"/>
  <c r="I9" i="5"/>
  <c r="J431" i="6" s="1"/>
  <c r="H9" i="5"/>
  <c r="H8" i="5"/>
  <c r="I8" i="5" s="1"/>
  <c r="H7" i="5"/>
  <c r="I7" i="5" s="1"/>
  <c r="H6" i="5"/>
  <c r="I6" i="5" s="1"/>
  <c r="J448" i="6" s="1"/>
  <c r="H5" i="5"/>
  <c r="I5" i="5" s="1"/>
  <c r="I4" i="5"/>
  <c r="H4" i="5"/>
  <c r="I3" i="5"/>
  <c r="H3" i="5"/>
  <c r="I2" i="5"/>
  <c r="J4" i="4" s="1"/>
  <c r="H2" i="5"/>
  <c r="J549" i="4"/>
  <c r="J546" i="4"/>
  <c r="J543" i="4"/>
  <c r="J538" i="4"/>
  <c r="J536" i="4"/>
  <c r="J535" i="4"/>
  <c r="J533" i="4"/>
  <c r="J532" i="4"/>
  <c r="J521" i="4"/>
  <c r="J497" i="4"/>
  <c r="J494" i="4"/>
  <c r="J488" i="4"/>
  <c r="J484" i="4"/>
  <c r="J483" i="4"/>
  <c r="J482" i="4"/>
  <c r="J476" i="4"/>
  <c r="J466" i="4"/>
  <c r="J463" i="4"/>
  <c r="J462" i="4"/>
  <c r="J461" i="4"/>
  <c r="J460" i="4"/>
  <c r="J454" i="4"/>
  <c r="J448" i="4"/>
  <c r="J446" i="4"/>
  <c r="J442" i="4"/>
  <c r="J440" i="4"/>
  <c r="J434" i="4"/>
  <c r="J432" i="4"/>
  <c r="J430" i="4"/>
  <c r="J427" i="4"/>
  <c r="J421" i="4"/>
  <c r="J420" i="4"/>
  <c r="J418" i="4"/>
  <c r="J416" i="4"/>
  <c r="J402" i="4"/>
  <c r="J397" i="4"/>
  <c r="J394" i="4"/>
  <c r="J388" i="4"/>
  <c r="J386" i="4"/>
  <c r="J380" i="4"/>
  <c r="J374" i="4"/>
  <c r="J372" i="4"/>
  <c r="J368" i="4"/>
  <c r="J366" i="4"/>
  <c r="J365" i="4"/>
  <c r="J360" i="4"/>
  <c r="J359" i="4"/>
  <c r="J349" i="4"/>
  <c r="J348" i="4"/>
  <c r="J346" i="4"/>
  <c r="J345" i="4"/>
  <c r="J325" i="4"/>
  <c r="J322" i="4"/>
  <c r="J321" i="4"/>
  <c r="J316" i="4"/>
  <c r="J313" i="4"/>
  <c r="J311" i="4"/>
  <c r="J309" i="4"/>
  <c r="J307" i="4"/>
  <c r="J305" i="4"/>
  <c r="J302" i="4"/>
  <c r="J301" i="4"/>
  <c r="J298" i="4"/>
  <c r="J297" i="4"/>
  <c r="J296" i="4"/>
  <c r="J294" i="4"/>
  <c r="J291" i="4"/>
  <c r="J290" i="4"/>
  <c r="J287" i="4"/>
  <c r="J284" i="4"/>
  <c r="J283" i="4"/>
  <c r="J282" i="4"/>
  <c r="J277" i="4"/>
  <c r="J275" i="4"/>
  <c r="J274" i="4"/>
  <c r="J272" i="4"/>
  <c r="J270" i="4"/>
  <c r="J264" i="4"/>
  <c r="J263" i="4"/>
  <c r="J262" i="4"/>
  <c r="J251" i="4"/>
  <c r="J247" i="4"/>
  <c r="J242" i="4"/>
  <c r="J241" i="4"/>
  <c r="J235" i="4"/>
  <c r="J230" i="4"/>
  <c r="J228" i="4"/>
  <c r="J226" i="4"/>
  <c r="J222" i="4"/>
  <c r="J221" i="4"/>
  <c r="J220" i="4"/>
  <c r="J219" i="4"/>
  <c r="J215" i="4"/>
  <c r="J213" i="4"/>
  <c r="J212" i="4"/>
  <c r="J210" i="4"/>
  <c r="J202" i="4"/>
  <c r="J199" i="4"/>
  <c r="J196" i="4"/>
  <c r="J192" i="4"/>
  <c r="J191" i="4"/>
  <c r="J188" i="4"/>
  <c r="J180" i="4"/>
  <c r="J179" i="4"/>
  <c r="J178" i="4"/>
  <c r="J177" i="4"/>
  <c r="J175" i="4"/>
  <c r="J174" i="4"/>
  <c r="J171" i="4"/>
  <c r="J166" i="4"/>
  <c r="J165" i="4"/>
  <c r="J163" i="4"/>
  <c r="J161" i="4"/>
  <c r="J158" i="4"/>
  <c r="J156" i="4"/>
  <c r="J148" i="4"/>
  <c r="J146" i="4"/>
  <c r="J142" i="4"/>
  <c r="J141" i="4"/>
  <c r="J137" i="4"/>
  <c r="J133" i="4"/>
  <c r="J132" i="4"/>
  <c r="J130" i="4"/>
  <c r="J128" i="4"/>
  <c r="J123" i="4"/>
  <c r="J122" i="4"/>
  <c r="J121" i="4"/>
  <c r="J120" i="4"/>
  <c r="J119" i="4"/>
  <c r="J118" i="4"/>
  <c r="J117" i="4"/>
  <c r="J116" i="4"/>
  <c r="J112" i="4"/>
  <c r="J110" i="4"/>
  <c r="J108" i="4"/>
  <c r="J105" i="4"/>
  <c r="J103" i="4"/>
  <c r="J102" i="4"/>
  <c r="J97" i="4"/>
  <c r="J96" i="4"/>
  <c r="J91" i="4"/>
  <c r="J90" i="4"/>
  <c r="J87" i="4"/>
  <c r="J86" i="4"/>
  <c r="J85" i="4"/>
  <c r="J83" i="4"/>
  <c r="J82" i="4"/>
  <c r="J76" i="4"/>
  <c r="J75" i="4"/>
  <c r="J69" i="4"/>
  <c r="J67" i="4"/>
  <c r="J65" i="4"/>
  <c r="J64" i="4"/>
  <c r="J60" i="4"/>
  <c r="J59" i="4"/>
  <c r="J54" i="4"/>
  <c r="J52" i="4"/>
  <c r="J50" i="4"/>
  <c r="J46" i="4"/>
  <c r="J41" i="4"/>
  <c r="J40" i="4"/>
  <c r="J39" i="4"/>
  <c r="J38" i="4"/>
  <c r="J37" i="4"/>
  <c r="J32" i="4"/>
  <c r="J31" i="4"/>
  <c r="J30" i="4"/>
  <c r="J29" i="4"/>
  <c r="J25" i="4"/>
  <c r="J20" i="4"/>
  <c r="J15" i="4"/>
  <c r="J14" i="4"/>
  <c r="J11" i="4"/>
  <c r="J9" i="4"/>
  <c r="T548" i="2"/>
  <c r="S548" i="2"/>
  <c r="R548" i="2"/>
  <c r="N548" i="2"/>
  <c r="M548" i="2"/>
  <c r="L548" i="2"/>
  <c r="T547" i="2"/>
  <c r="S547" i="2"/>
  <c r="R547" i="2"/>
  <c r="N547" i="2"/>
  <c r="M547" i="2"/>
  <c r="L547" i="2"/>
  <c r="G547" i="2"/>
  <c r="F547" i="2" s="1"/>
  <c r="T546" i="2"/>
  <c r="S546" i="2"/>
  <c r="R546" i="2"/>
  <c r="N546" i="2"/>
  <c r="M546" i="2"/>
  <c r="L546" i="2"/>
  <c r="T545" i="2"/>
  <c r="S545" i="2"/>
  <c r="R545" i="2"/>
  <c r="N545" i="2"/>
  <c r="M545" i="2"/>
  <c r="L545" i="2"/>
  <c r="G545" i="2"/>
  <c r="T544" i="2"/>
  <c r="S544" i="2"/>
  <c r="R544" i="2"/>
  <c r="N544" i="2"/>
  <c r="M544" i="2"/>
  <c r="L544" i="2"/>
  <c r="G544" i="2"/>
  <c r="T543" i="2"/>
  <c r="S543" i="2"/>
  <c r="R543" i="2"/>
  <c r="N543" i="2"/>
  <c r="M543" i="2"/>
  <c r="L543" i="2"/>
  <c r="T542" i="2"/>
  <c r="S542" i="2"/>
  <c r="R542" i="2"/>
  <c r="N542" i="2"/>
  <c r="M542" i="2"/>
  <c r="L542" i="2"/>
  <c r="T541" i="2"/>
  <c r="S541" i="2"/>
  <c r="R541" i="2"/>
  <c r="N541" i="2"/>
  <c r="M541" i="2"/>
  <c r="L541" i="2"/>
  <c r="T540" i="2"/>
  <c r="S540" i="2"/>
  <c r="R540" i="2"/>
  <c r="Q540" i="2"/>
  <c r="P540" i="2"/>
  <c r="O540" i="2"/>
  <c r="N540" i="2"/>
  <c r="M540" i="2"/>
  <c r="L540" i="2"/>
  <c r="F540" i="2"/>
  <c r="T539" i="2"/>
  <c r="S539" i="2"/>
  <c r="R539" i="2"/>
  <c r="N539" i="2"/>
  <c r="M539" i="2"/>
  <c r="L539" i="2"/>
  <c r="T538" i="2"/>
  <c r="S538" i="2"/>
  <c r="R538" i="2"/>
  <c r="N538" i="2"/>
  <c r="M538" i="2"/>
  <c r="L538" i="2"/>
  <c r="G538" i="2"/>
  <c r="P538" i="2" s="1"/>
  <c r="T537" i="2"/>
  <c r="S537" i="2"/>
  <c r="R537" i="2"/>
  <c r="N537" i="2"/>
  <c r="M537" i="2"/>
  <c r="L537" i="2"/>
  <c r="G537" i="2"/>
  <c r="T536" i="2"/>
  <c r="S536" i="2"/>
  <c r="R536" i="2"/>
  <c r="Q536" i="2"/>
  <c r="P536" i="2"/>
  <c r="O536" i="2"/>
  <c r="N536" i="2"/>
  <c r="M536" i="2"/>
  <c r="L536" i="2"/>
  <c r="F536" i="2"/>
  <c r="T535" i="2"/>
  <c r="S535" i="2"/>
  <c r="R535" i="2"/>
  <c r="N535" i="2"/>
  <c r="M535" i="2"/>
  <c r="L535" i="2"/>
  <c r="G535" i="2"/>
  <c r="P535" i="2" s="1"/>
  <c r="T534" i="2"/>
  <c r="S534" i="2"/>
  <c r="R534" i="2"/>
  <c r="N534" i="2"/>
  <c r="M534" i="2"/>
  <c r="L534" i="2"/>
  <c r="T533" i="2"/>
  <c r="S533" i="2"/>
  <c r="R533" i="2"/>
  <c r="N533" i="2"/>
  <c r="M533" i="2"/>
  <c r="L533" i="2"/>
  <c r="T532" i="2"/>
  <c r="S532" i="2"/>
  <c r="R532" i="2"/>
  <c r="N532" i="2"/>
  <c r="M532" i="2"/>
  <c r="L532" i="2"/>
  <c r="T531" i="2"/>
  <c r="S531" i="2"/>
  <c r="R531" i="2"/>
  <c r="N531" i="2"/>
  <c r="M531" i="2"/>
  <c r="L531" i="2"/>
  <c r="T530" i="2"/>
  <c r="S530" i="2"/>
  <c r="R530" i="2"/>
  <c r="N530" i="2"/>
  <c r="M530" i="2"/>
  <c r="L530" i="2"/>
  <c r="G530" i="2"/>
  <c r="F530" i="2" s="1"/>
  <c r="T529" i="2"/>
  <c r="S529" i="2"/>
  <c r="R529" i="2"/>
  <c r="N529" i="2"/>
  <c r="M529" i="2"/>
  <c r="L529" i="2"/>
  <c r="T528" i="2"/>
  <c r="S528" i="2"/>
  <c r="R528" i="2"/>
  <c r="N528" i="2"/>
  <c r="M528" i="2"/>
  <c r="L528" i="2"/>
  <c r="T527" i="2"/>
  <c r="S527" i="2"/>
  <c r="R527" i="2"/>
  <c r="N527" i="2"/>
  <c r="M527" i="2"/>
  <c r="L527" i="2"/>
  <c r="T526" i="2"/>
  <c r="S526" i="2"/>
  <c r="R526" i="2"/>
  <c r="Q526" i="2"/>
  <c r="P526" i="2"/>
  <c r="O526" i="2"/>
  <c r="N526" i="2"/>
  <c r="M526" i="2"/>
  <c r="L526" i="2"/>
  <c r="F526" i="2"/>
  <c r="T525" i="2"/>
  <c r="S525" i="2"/>
  <c r="R525" i="2"/>
  <c r="N525" i="2"/>
  <c r="M525" i="2"/>
  <c r="L525" i="2"/>
  <c r="T524" i="2"/>
  <c r="S524" i="2"/>
  <c r="R524" i="2"/>
  <c r="N524" i="2"/>
  <c r="M524" i="2"/>
  <c r="L524" i="2"/>
  <c r="T523" i="2"/>
  <c r="S523" i="2"/>
  <c r="R523" i="2"/>
  <c r="N523" i="2"/>
  <c r="M523" i="2"/>
  <c r="L523" i="2"/>
  <c r="G523" i="2"/>
  <c r="T522" i="2"/>
  <c r="S522" i="2"/>
  <c r="R522" i="2"/>
  <c r="Q522" i="2"/>
  <c r="P522" i="2"/>
  <c r="O522" i="2"/>
  <c r="N522" i="2"/>
  <c r="M522" i="2"/>
  <c r="L522" i="2"/>
  <c r="F522" i="2"/>
  <c r="T521" i="2"/>
  <c r="S521" i="2"/>
  <c r="R521" i="2"/>
  <c r="Q521" i="2"/>
  <c r="P521" i="2"/>
  <c r="O521" i="2"/>
  <c r="N521" i="2"/>
  <c r="M521" i="2"/>
  <c r="L521" i="2"/>
  <c r="F521" i="2"/>
  <c r="T520" i="2"/>
  <c r="S520" i="2"/>
  <c r="R520" i="2"/>
  <c r="Q520" i="2"/>
  <c r="P520" i="2"/>
  <c r="O520" i="2"/>
  <c r="N520" i="2"/>
  <c r="M520" i="2"/>
  <c r="L520" i="2"/>
  <c r="F520" i="2"/>
  <c r="T519" i="2"/>
  <c r="S519" i="2"/>
  <c r="R519" i="2"/>
  <c r="Q519" i="2"/>
  <c r="P519" i="2"/>
  <c r="O519" i="2"/>
  <c r="N519" i="2"/>
  <c r="M519" i="2"/>
  <c r="L519" i="2"/>
  <c r="F519" i="2"/>
  <c r="T518" i="2"/>
  <c r="S518" i="2"/>
  <c r="R518" i="2"/>
  <c r="Q518" i="2"/>
  <c r="P518" i="2"/>
  <c r="O518" i="2"/>
  <c r="N518" i="2"/>
  <c r="M518" i="2"/>
  <c r="L518" i="2"/>
  <c r="F518" i="2"/>
  <c r="T517" i="2"/>
  <c r="S517" i="2"/>
  <c r="R517" i="2"/>
  <c r="N517" i="2"/>
  <c r="M517" i="2"/>
  <c r="L517" i="2"/>
  <c r="G517" i="2"/>
  <c r="T516" i="2"/>
  <c r="S516" i="2"/>
  <c r="R516" i="2"/>
  <c r="Q516" i="2"/>
  <c r="P516" i="2"/>
  <c r="O516" i="2"/>
  <c r="N516" i="2"/>
  <c r="M516" i="2"/>
  <c r="L516" i="2"/>
  <c r="F516" i="2"/>
  <c r="T515" i="2"/>
  <c r="S515" i="2"/>
  <c r="R515" i="2"/>
  <c r="Q515" i="2"/>
  <c r="P515" i="2"/>
  <c r="O515" i="2"/>
  <c r="N515" i="2"/>
  <c r="M515" i="2"/>
  <c r="L515" i="2"/>
  <c r="F515" i="2"/>
  <c r="T514" i="2"/>
  <c r="S514" i="2"/>
  <c r="R514" i="2"/>
  <c r="N514" i="2"/>
  <c r="M514" i="2"/>
  <c r="L514" i="2"/>
  <c r="G514" i="2"/>
  <c r="T513" i="2"/>
  <c r="S513" i="2"/>
  <c r="R513" i="2"/>
  <c r="N513" i="2"/>
  <c r="M513" i="2"/>
  <c r="L513" i="2"/>
  <c r="T512" i="2"/>
  <c r="S512" i="2"/>
  <c r="R512" i="2"/>
  <c r="N512" i="2"/>
  <c r="M512" i="2"/>
  <c r="L512" i="2"/>
  <c r="G512" i="2"/>
  <c r="F512" i="2" s="1"/>
  <c r="T511" i="2"/>
  <c r="S511" i="2"/>
  <c r="R511" i="2"/>
  <c r="N511" i="2"/>
  <c r="M511" i="2"/>
  <c r="L511" i="2"/>
  <c r="T510" i="2"/>
  <c r="S510" i="2"/>
  <c r="R510" i="2"/>
  <c r="N510" i="2"/>
  <c r="M510" i="2"/>
  <c r="L510" i="2"/>
  <c r="T509" i="2"/>
  <c r="S509" i="2"/>
  <c r="R509" i="2"/>
  <c r="N509" i="2"/>
  <c r="M509" i="2"/>
  <c r="L509" i="2"/>
  <c r="G509" i="2"/>
  <c r="Q509" i="2" s="1"/>
  <c r="T508" i="2"/>
  <c r="S508" i="2"/>
  <c r="R508" i="2"/>
  <c r="N508" i="2"/>
  <c r="M508" i="2"/>
  <c r="L508" i="2"/>
  <c r="T507" i="2"/>
  <c r="S507" i="2"/>
  <c r="R507" i="2"/>
  <c r="N507" i="2"/>
  <c r="M507" i="2"/>
  <c r="L507" i="2"/>
  <c r="G507" i="2"/>
  <c r="Q507" i="2" s="1"/>
  <c r="T506" i="2"/>
  <c r="S506" i="2"/>
  <c r="R506" i="2"/>
  <c r="Q506" i="2"/>
  <c r="P506" i="2"/>
  <c r="O506" i="2"/>
  <c r="N506" i="2"/>
  <c r="M506" i="2"/>
  <c r="L506" i="2"/>
  <c r="F506" i="2"/>
  <c r="T505" i="2"/>
  <c r="S505" i="2"/>
  <c r="R505" i="2"/>
  <c r="Q505" i="2"/>
  <c r="P505" i="2"/>
  <c r="O505" i="2"/>
  <c r="N505" i="2"/>
  <c r="M505" i="2"/>
  <c r="L505" i="2"/>
  <c r="F505" i="2"/>
  <c r="T504" i="2"/>
  <c r="S504" i="2"/>
  <c r="R504" i="2"/>
  <c r="Q504" i="2"/>
  <c r="P504" i="2"/>
  <c r="O504" i="2"/>
  <c r="N504" i="2"/>
  <c r="M504" i="2"/>
  <c r="L504" i="2"/>
  <c r="F504" i="2"/>
  <c r="T503" i="2"/>
  <c r="S503" i="2"/>
  <c r="R503" i="2"/>
  <c r="Q503" i="2"/>
  <c r="P503" i="2"/>
  <c r="O503" i="2"/>
  <c r="N503" i="2"/>
  <c r="M503" i="2"/>
  <c r="L503" i="2"/>
  <c r="F503" i="2"/>
  <c r="T502" i="2"/>
  <c r="S502" i="2"/>
  <c r="R502" i="2"/>
  <c r="N502" i="2"/>
  <c r="M502" i="2"/>
  <c r="L502" i="2"/>
  <c r="T501" i="2"/>
  <c r="S501" i="2"/>
  <c r="R501" i="2"/>
  <c r="N501" i="2"/>
  <c r="M501" i="2"/>
  <c r="L501" i="2"/>
  <c r="T500" i="2"/>
  <c r="S500" i="2"/>
  <c r="R500" i="2"/>
  <c r="Q500" i="2"/>
  <c r="P500" i="2"/>
  <c r="O500" i="2"/>
  <c r="N500" i="2"/>
  <c r="M500" i="2"/>
  <c r="L500" i="2"/>
  <c r="F500" i="2"/>
  <c r="T499" i="2"/>
  <c r="S499" i="2"/>
  <c r="R499" i="2"/>
  <c r="Q499" i="2"/>
  <c r="P499" i="2"/>
  <c r="O499" i="2"/>
  <c r="N499" i="2"/>
  <c r="M499" i="2"/>
  <c r="L499" i="2"/>
  <c r="F499" i="2"/>
  <c r="T498" i="2"/>
  <c r="S498" i="2"/>
  <c r="R498" i="2"/>
  <c r="N498" i="2"/>
  <c r="M498" i="2"/>
  <c r="L498" i="2"/>
  <c r="T497" i="2"/>
  <c r="S497" i="2"/>
  <c r="R497" i="2"/>
  <c r="N497" i="2"/>
  <c r="M497" i="2"/>
  <c r="L497" i="2"/>
  <c r="T496" i="2"/>
  <c r="S496" i="2"/>
  <c r="R496" i="2"/>
  <c r="N496" i="2"/>
  <c r="M496" i="2"/>
  <c r="L496" i="2"/>
  <c r="T495" i="2"/>
  <c r="S495" i="2"/>
  <c r="R495" i="2"/>
  <c r="N495" i="2"/>
  <c r="M495" i="2"/>
  <c r="L495" i="2"/>
  <c r="T494" i="2"/>
  <c r="S494" i="2"/>
  <c r="R494" i="2"/>
  <c r="Q494" i="2"/>
  <c r="P494" i="2"/>
  <c r="O494" i="2"/>
  <c r="N494" i="2"/>
  <c r="M494" i="2"/>
  <c r="L494" i="2"/>
  <c r="F494" i="2"/>
  <c r="T493" i="2"/>
  <c r="S493" i="2"/>
  <c r="R493" i="2"/>
  <c r="N493" i="2"/>
  <c r="M493" i="2"/>
  <c r="L493" i="2"/>
  <c r="G493" i="2"/>
  <c r="F493" i="2" s="1"/>
  <c r="T492" i="2"/>
  <c r="S492" i="2"/>
  <c r="R492" i="2"/>
  <c r="N492" i="2"/>
  <c r="M492" i="2"/>
  <c r="L492" i="2"/>
  <c r="T491" i="2"/>
  <c r="S491" i="2"/>
  <c r="R491" i="2"/>
  <c r="Q491" i="2"/>
  <c r="P491" i="2"/>
  <c r="O491" i="2"/>
  <c r="N491" i="2"/>
  <c r="M491" i="2"/>
  <c r="L491" i="2"/>
  <c r="F491" i="2"/>
  <c r="T490" i="2"/>
  <c r="S490" i="2"/>
  <c r="R490" i="2"/>
  <c r="N490" i="2"/>
  <c r="M490" i="2"/>
  <c r="L490" i="2"/>
  <c r="G490" i="2"/>
  <c r="T489" i="2"/>
  <c r="S489" i="2"/>
  <c r="R489" i="2"/>
  <c r="N489" i="2"/>
  <c r="M489" i="2"/>
  <c r="L489" i="2"/>
  <c r="T488" i="2"/>
  <c r="S488" i="2"/>
  <c r="R488" i="2"/>
  <c r="N488" i="2"/>
  <c r="M488" i="2"/>
  <c r="L488" i="2"/>
  <c r="G488" i="2"/>
  <c r="O488" i="2" s="1"/>
  <c r="T487" i="2"/>
  <c r="S487" i="2"/>
  <c r="R487" i="2"/>
  <c r="Q487" i="2"/>
  <c r="P487" i="2"/>
  <c r="O487" i="2"/>
  <c r="N487" i="2"/>
  <c r="M487" i="2"/>
  <c r="L487" i="2"/>
  <c r="F487" i="2"/>
  <c r="T486" i="2"/>
  <c r="S486" i="2"/>
  <c r="R486" i="2"/>
  <c r="N486" i="2"/>
  <c r="M486" i="2"/>
  <c r="L486" i="2"/>
  <c r="T485" i="2"/>
  <c r="S485" i="2"/>
  <c r="R485" i="2"/>
  <c r="Q485" i="2"/>
  <c r="P485" i="2"/>
  <c r="O485" i="2"/>
  <c r="N485" i="2"/>
  <c r="M485" i="2"/>
  <c r="L485" i="2"/>
  <c r="F485" i="2"/>
  <c r="T484" i="2"/>
  <c r="S484" i="2"/>
  <c r="R484" i="2"/>
  <c r="N484" i="2"/>
  <c r="M484" i="2"/>
  <c r="L484" i="2"/>
  <c r="T483" i="2"/>
  <c r="S483" i="2"/>
  <c r="R483" i="2"/>
  <c r="N483" i="2"/>
  <c r="M483" i="2"/>
  <c r="L483" i="2"/>
  <c r="T482" i="2"/>
  <c r="S482" i="2"/>
  <c r="R482" i="2"/>
  <c r="Q482" i="2"/>
  <c r="P482" i="2"/>
  <c r="O482" i="2"/>
  <c r="N482" i="2"/>
  <c r="M482" i="2"/>
  <c r="L482" i="2"/>
  <c r="F482" i="2"/>
  <c r="T481" i="2"/>
  <c r="S481" i="2"/>
  <c r="R481" i="2"/>
  <c r="N481" i="2"/>
  <c r="M481" i="2"/>
  <c r="L481" i="2"/>
  <c r="G481" i="2"/>
  <c r="O481" i="2" s="1"/>
  <c r="T480" i="2"/>
  <c r="S480" i="2"/>
  <c r="R480" i="2"/>
  <c r="N480" i="2"/>
  <c r="M480" i="2"/>
  <c r="L480" i="2"/>
  <c r="T479" i="2"/>
  <c r="S479" i="2"/>
  <c r="R479" i="2"/>
  <c r="N479" i="2"/>
  <c r="M479" i="2"/>
  <c r="L479" i="2"/>
  <c r="G479" i="2"/>
  <c r="O479" i="2" s="1"/>
  <c r="T478" i="2"/>
  <c r="S478" i="2"/>
  <c r="R478" i="2"/>
  <c r="N478" i="2"/>
  <c r="M478" i="2"/>
  <c r="L478" i="2"/>
  <c r="G478" i="2"/>
  <c r="F478" i="2" s="1"/>
  <c r="T477" i="2"/>
  <c r="S477" i="2"/>
  <c r="R477" i="2"/>
  <c r="N477" i="2"/>
  <c r="M477" i="2"/>
  <c r="L477" i="2"/>
  <c r="G477" i="2"/>
  <c r="F477" i="2" s="1"/>
  <c r="T476" i="2"/>
  <c r="S476" i="2"/>
  <c r="R476" i="2"/>
  <c r="N476" i="2"/>
  <c r="M476" i="2"/>
  <c r="L476" i="2"/>
  <c r="G476" i="2"/>
  <c r="Q476" i="2" s="1"/>
  <c r="T475" i="2"/>
  <c r="S475" i="2"/>
  <c r="R475" i="2"/>
  <c r="N475" i="2"/>
  <c r="M475" i="2"/>
  <c r="L475" i="2"/>
  <c r="T474" i="2"/>
  <c r="S474" i="2"/>
  <c r="R474" i="2"/>
  <c r="N474" i="2"/>
  <c r="M474" i="2"/>
  <c r="L474" i="2"/>
  <c r="G474" i="2"/>
  <c r="T473" i="2"/>
  <c r="S473" i="2"/>
  <c r="R473" i="2"/>
  <c r="Q473" i="2"/>
  <c r="P473" i="2"/>
  <c r="O473" i="2"/>
  <c r="N473" i="2"/>
  <c r="M473" i="2"/>
  <c r="L473" i="2"/>
  <c r="F473" i="2"/>
  <c r="T472" i="2"/>
  <c r="S472" i="2"/>
  <c r="R472" i="2"/>
  <c r="N472" i="2"/>
  <c r="M472" i="2"/>
  <c r="L472" i="2"/>
  <c r="G472" i="2"/>
  <c r="P472" i="2" s="1"/>
  <c r="T471" i="2"/>
  <c r="S471" i="2"/>
  <c r="R471" i="2"/>
  <c r="N471" i="2"/>
  <c r="M471" i="2"/>
  <c r="L471" i="2"/>
  <c r="T470" i="2"/>
  <c r="S470" i="2"/>
  <c r="R470" i="2"/>
  <c r="N470" i="2"/>
  <c r="M470" i="2"/>
  <c r="L470" i="2"/>
  <c r="G470" i="2"/>
  <c r="P470" i="2" s="1"/>
  <c r="T469" i="2"/>
  <c r="S469" i="2"/>
  <c r="R469" i="2"/>
  <c r="Q469" i="2"/>
  <c r="P469" i="2"/>
  <c r="O469" i="2"/>
  <c r="N469" i="2"/>
  <c r="M469" i="2"/>
  <c r="L469" i="2"/>
  <c r="F469" i="2"/>
  <c r="T468" i="2"/>
  <c r="S468" i="2"/>
  <c r="R468" i="2"/>
  <c r="N468" i="2"/>
  <c r="M468" i="2"/>
  <c r="L468" i="2"/>
  <c r="G468" i="2"/>
  <c r="F468" i="2" s="1"/>
  <c r="T467" i="2"/>
  <c r="S467" i="2"/>
  <c r="R467" i="2"/>
  <c r="Q467" i="2"/>
  <c r="P467" i="2"/>
  <c r="O467" i="2"/>
  <c r="N467" i="2"/>
  <c r="M467" i="2"/>
  <c r="L467" i="2"/>
  <c r="F467" i="2"/>
  <c r="T466" i="2"/>
  <c r="S466" i="2"/>
  <c r="R466" i="2"/>
  <c r="Q466" i="2"/>
  <c r="P466" i="2"/>
  <c r="O466" i="2"/>
  <c r="N466" i="2"/>
  <c r="M466" i="2"/>
  <c r="L466" i="2"/>
  <c r="F466" i="2"/>
  <c r="T465" i="2"/>
  <c r="S465" i="2"/>
  <c r="R465" i="2"/>
  <c r="N465" i="2"/>
  <c r="M465" i="2"/>
  <c r="L465" i="2"/>
  <c r="G465" i="2"/>
  <c r="F465" i="2" s="1"/>
  <c r="T464" i="2"/>
  <c r="S464" i="2"/>
  <c r="R464" i="2"/>
  <c r="N464" i="2"/>
  <c r="M464" i="2"/>
  <c r="L464" i="2"/>
  <c r="T463" i="2"/>
  <c r="S463" i="2"/>
  <c r="R463" i="2"/>
  <c r="N463" i="2"/>
  <c r="M463" i="2"/>
  <c r="L463" i="2"/>
  <c r="T462" i="2"/>
  <c r="S462" i="2"/>
  <c r="R462" i="2"/>
  <c r="N462" i="2"/>
  <c r="M462" i="2"/>
  <c r="L462" i="2"/>
  <c r="G462" i="2"/>
  <c r="P462" i="2" s="1"/>
  <c r="T461" i="2"/>
  <c r="S461" i="2"/>
  <c r="R461" i="2"/>
  <c r="N461" i="2"/>
  <c r="M461" i="2"/>
  <c r="L461" i="2"/>
  <c r="G461" i="2"/>
  <c r="T460" i="2"/>
  <c r="S460" i="2"/>
  <c r="R460" i="2"/>
  <c r="N460" i="2"/>
  <c r="M460" i="2"/>
  <c r="L460" i="2"/>
  <c r="G460" i="2"/>
  <c r="F460" i="2" s="1"/>
  <c r="T459" i="2"/>
  <c r="S459" i="2"/>
  <c r="R459" i="2"/>
  <c r="N459" i="2"/>
  <c r="M459" i="2"/>
  <c r="L459" i="2"/>
  <c r="T458" i="2"/>
  <c r="S458" i="2"/>
  <c r="R458" i="2"/>
  <c r="N458" i="2"/>
  <c r="M458" i="2"/>
  <c r="L458" i="2"/>
  <c r="G458" i="2"/>
  <c r="Q458" i="2" s="1"/>
  <c r="T457" i="2"/>
  <c r="S457" i="2"/>
  <c r="R457" i="2"/>
  <c r="N457" i="2"/>
  <c r="M457" i="2"/>
  <c r="L457" i="2"/>
  <c r="G457" i="2"/>
  <c r="P457" i="2" s="1"/>
  <c r="T456" i="2"/>
  <c r="S456" i="2"/>
  <c r="R456" i="2"/>
  <c r="N456" i="2"/>
  <c r="M456" i="2"/>
  <c r="L456" i="2"/>
  <c r="G456" i="2"/>
  <c r="Q456" i="2" s="1"/>
  <c r="T455" i="2"/>
  <c r="S455" i="2"/>
  <c r="R455" i="2"/>
  <c r="N455" i="2"/>
  <c r="M455" i="2"/>
  <c r="L455" i="2"/>
  <c r="T454" i="2"/>
  <c r="S454" i="2"/>
  <c r="R454" i="2"/>
  <c r="N454" i="2"/>
  <c r="M454" i="2"/>
  <c r="L454" i="2"/>
  <c r="G454" i="2"/>
  <c r="Q454" i="2" s="1"/>
  <c r="T453" i="2"/>
  <c r="S453" i="2"/>
  <c r="R453" i="2"/>
  <c r="N453" i="2"/>
  <c r="M453" i="2"/>
  <c r="L453" i="2"/>
  <c r="T452" i="2"/>
  <c r="S452" i="2"/>
  <c r="R452" i="2"/>
  <c r="N452" i="2"/>
  <c r="M452" i="2"/>
  <c r="L452" i="2"/>
  <c r="T451" i="2"/>
  <c r="S451" i="2"/>
  <c r="R451" i="2"/>
  <c r="Q451" i="2"/>
  <c r="P451" i="2"/>
  <c r="O451" i="2"/>
  <c r="N451" i="2"/>
  <c r="M451" i="2"/>
  <c r="L451" i="2"/>
  <c r="F451" i="2"/>
  <c r="T450" i="2"/>
  <c r="S450" i="2"/>
  <c r="R450" i="2"/>
  <c r="Q450" i="2"/>
  <c r="P450" i="2"/>
  <c r="O450" i="2"/>
  <c r="N450" i="2"/>
  <c r="M450" i="2"/>
  <c r="L450" i="2"/>
  <c r="F450" i="2"/>
  <c r="T449" i="2"/>
  <c r="S449" i="2"/>
  <c r="R449" i="2"/>
  <c r="Q449" i="2"/>
  <c r="P449" i="2"/>
  <c r="O449" i="2"/>
  <c r="N449" i="2"/>
  <c r="M449" i="2"/>
  <c r="L449" i="2"/>
  <c r="F449" i="2"/>
  <c r="T448" i="2"/>
  <c r="S448" i="2"/>
  <c r="R448" i="2"/>
  <c r="Q448" i="2"/>
  <c r="P448" i="2"/>
  <c r="O448" i="2"/>
  <c r="N448" i="2"/>
  <c r="M448" i="2"/>
  <c r="L448" i="2"/>
  <c r="F448" i="2"/>
  <c r="T447" i="2"/>
  <c r="S447" i="2"/>
  <c r="R447" i="2"/>
  <c r="N447" i="2"/>
  <c r="M447" i="2"/>
  <c r="L447" i="2"/>
  <c r="T446" i="2"/>
  <c r="S446" i="2"/>
  <c r="R446" i="2"/>
  <c r="N446" i="2"/>
  <c r="M446" i="2"/>
  <c r="L446" i="2"/>
  <c r="G446" i="2"/>
  <c r="O446" i="2" s="1"/>
  <c r="T445" i="2"/>
  <c r="S445" i="2"/>
  <c r="R445" i="2"/>
  <c r="N445" i="2"/>
  <c r="M445" i="2"/>
  <c r="L445" i="2"/>
  <c r="T444" i="2"/>
  <c r="S444" i="2"/>
  <c r="R444" i="2"/>
  <c r="N444" i="2"/>
  <c r="M444" i="2"/>
  <c r="L444" i="2"/>
  <c r="T443" i="2"/>
  <c r="S443" i="2"/>
  <c r="R443" i="2"/>
  <c r="Q443" i="2"/>
  <c r="P443" i="2"/>
  <c r="O443" i="2"/>
  <c r="N443" i="2"/>
  <c r="M443" i="2"/>
  <c r="L443" i="2"/>
  <c r="F443" i="2"/>
  <c r="T442" i="2"/>
  <c r="S442" i="2"/>
  <c r="R442" i="2"/>
  <c r="N442" i="2"/>
  <c r="M442" i="2"/>
  <c r="L442" i="2"/>
  <c r="T441" i="2"/>
  <c r="S441" i="2"/>
  <c r="R441" i="2"/>
  <c r="N441" i="2"/>
  <c r="M441" i="2"/>
  <c r="L441" i="2"/>
  <c r="T440" i="2"/>
  <c r="S440" i="2"/>
  <c r="R440" i="2"/>
  <c r="N440" i="2"/>
  <c r="M440" i="2"/>
  <c r="L440" i="2"/>
  <c r="G440" i="2"/>
  <c r="F440" i="2" s="1"/>
  <c r="T439" i="2"/>
  <c r="S439" i="2"/>
  <c r="R439" i="2"/>
  <c r="Q439" i="2"/>
  <c r="P439" i="2"/>
  <c r="O439" i="2"/>
  <c r="N439" i="2"/>
  <c r="M439" i="2"/>
  <c r="L439" i="2"/>
  <c r="F439" i="2"/>
  <c r="T438" i="2"/>
  <c r="S438" i="2"/>
  <c r="R438" i="2"/>
  <c r="N438" i="2"/>
  <c r="M438" i="2"/>
  <c r="L438" i="2"/>
  <c r="G438" i="2"/>
  <c r="T437" i="2"/>
  <c r="S437" i="2"/>
  <c r="R437" i="2"/>
  <c r="N437" i="2"/>
  <c r="M437" i="2"/>
  <c r="L437" i="2"/>
  <c r="G437" i="2"/>
  <c r="T436" i="2"/>
  <c r="S436" i="2"/>
  <c r="R436" i="2"/>
  <c r="Q436" i="2"/>
  <c r="P436" i="2"/>
  <c r="O436" i="2"/>
  <c r="N436" i="2"/>
  <c r="M436" i="2"/>
  <c r="L436" i="2"/>
  <c r="F436" i="2"/>
  <c r="T435" i="2"/>
  <c r="S435" i="2"/>
  <c r="R435" i="2"/>
  <c r="N435" i="2"/>
  <c r="M435" i="2"/>
  <c r="L435" i="2"/>
  <c r="T434" i="2"/>
  <c r="S434" i="2"/>
  <c r="R434" i="2"/>
  <c r="N434" i="2"/>
  <c r="M434" i="2"/>
  <c r="L434" i="2"/>
  <c r="G434" i="2"/>
  <c r="O434" i="2" s="1"/>
  <c r="T433" i="2"/>
  <c r="S433" i="2"/>
  <c r="R433" i="2"/>
  <c r="N433" i="2"/>
  <c r="M433" i="2"/>
  <c r="L433" i="2"/>
  <c r="G433" i="2"/>
  <c r="T432" i="2"/>
  <c r="S432" i="2"/>
  <c r="R432" i="2"/>
  <c r="N432" i="2"/>
  <c r="M432" i="2"/>
  <c r="L432" i="2"/>
  <c r="G432" i="2"/>
  <c r="P432" i="2" s="1"/>
  <c r="T431" i="2"/>
  <c r="S431" i="2"/>
  <c r="R431" i="2"/>
  <c r="N431" i="2"/>
  <c r="M431" i="2"/>
  <c r="L431" i="2"/>
  <c r="T430" i="2"/>
  <c r="S430" i="2"/>
  <c r="R430" i="2"/>
  <c r="N430" i="2"/>
  <c r="M430" i="2"/>
  <c r="L430" i="2"/>
  <c r="T429" i="2"/>
  <c r="S429" i="2"/>
  <c r="R429" i="2"/>
  <c r="N429" i="2"/>
  <c r="M429" i="2"/>
  <c r="L429" i="2"/>
  <c r="T428" i="2"/>
  <c r="S428" i="2"/>
  <c r="R428" i="2"/>
  <c r="N428" i="2"/>
  <c r="M428" i="2"/>
  <c r="L428" i="2"/>
  <c r="G428" i="2"/>
  <c r="Q428" i="2" s="1"/>
  <c r="T427" i="2"/>
  <c r="S427" i="2"/>
  <c r="R427" i="2"/>
  <c r="N427" i="2"/>
  <c r="M427" i="2"/>
  <c r="L427" i="2"/>
  <c r="T426" i="2"/>
  <c r="S426" i="2"/>
  <c r="R426" i="2"/>
  <c r="N426" i="2"/>
  <c r="M426" i="2"/>
  <c r="L426" i="2"/>
  <c r="G426" i="2"/>
  <c r="O426" i="2" s="1"/>
  <c r="T425" i="2"/>
  <c r="S425" i="2"/>
  <c r="R425" i="2"/>
  <c r="N425" i="2"/>
  <c r="M425" i="2"/>
  <c r="L425" i="2"/>
  <c r="T424" i="2"/>
  <c r="S424" i="2"/>
  <c r="R424" i="2"/>
  <c r="N424" i="2"/>
  <c r="M424" i="2"/>
  <c r="L424" i="2"/>
  <c r="G424" i="2"/>
  <c r="P424" i="2" s="1"/>
  <c r="T423" i="2"/>
  <c r="S423" i="2"/>
  <c r="R423" i="2"/>
  <c r="N423" i="2"/>
  <c r="M423" i="2"/>
  <c r="L423" i="2"/>
  <c r="G423" i="2"/>
  <c r="T422" i="2"/>
  <c r="S422" i="2"/>
  <c r="R422" i="2"/>
  <c r="N422" i="2"/>
  <c r="M422" i="2"/>
  <c r="L422" i="2"/>
  <c r="G422" i="2"/>
  <c r="T421" i="2"/>
  <c r="S421" i="2"/>
  <c r="R421" i="2"/>
  <c r="N421" i="2"/>
  <c r="M421" i="2"/>
  <c r="L421" i="2"/>
  <c r="T420" i="2"/>
  <c r="S420" i="2"/>
  <c r="R420" i="2"/>
  <c r="N420" i="2"/>
  <c r="M420" i="2"/>
  <c r="L420" i="2"/>
  <c r="T419" i="2"/>
  <c r="S419" i="2"/>
  <c r="R419" i="2"/>
  <c r="N419" i="2"/>
  <c r="M419" i="2"/>
  <c r="L419" i="2"/>
  <c r="G419" i="2"/>
  <c r="O419" i="2" s="1"/>
  <c r="T418" i="2"/>
  <c r="S418" i="2"/>
  <c r="R418" i="2"/>
  <c r="Q418" i="2"/>
  <c r="P418" i="2"/>
  <c r="O418" i="2"/>
  <c r="N418" i="2"/>
  <c r="M418" i="2"/>
  <c r="L418" i="2"/>
  <c r="F418" i="2"/>
  <c r="T417" i="2"/>
  <c r="S417" i="2"/>
  <c r="R417" i="2"/>
  <c r="N417" i="2"/>
  <c r="M417" i="2"/>
  <c r="L417" i="2"/>
  <c r="G417" i="2"/>
  <c r="P417" i="2" s="1"/>
  <c r="T416" i="2"/>
  <c r="S416" i="2"/>
  <c r="R416" i="2"/>
  <c r="N416" i="2"/>
  <c r="M416" i="2"/>
  <c r="L416" i="2"/>
  <c r="G416" i="2"/>
  <c r="F416" i="2" s="1"/>
  <c r="T415" i="2"/>
  <c r="S415" i="2"/>
  <c r="R415" i="2"/>
  <c r="N415" i="2"/>
  <c r="M415" i="2"/>
  <c r="L415" i="2"/>
  <c r="T414" i="2"/>
  <c r="S414" i="2"/>
  <c r="R414" i="2"/>
  <c r="Q414" i="2"/>
  <c r="P414" i="2"/>
  <c r="O414" i="2"/>
  <c r="N414" i="2"/>
  <c r="M414" i="2"/>
  <c r="L414" i="2"/>
  <c r="F414" i="2"/>
  <c r="T413" i="2"/>
  <c r="S413" i="2"/>
  <c r="R413" i="2"/>
  <c r="N413" i="2"/>
  <c r="M413" i="2"/>
  <c r="L413" i="2"/>
  <c r="G413" i="2"/>
  <c r="F413" i="2" s="1"/>
  <c r="T412" i="2"/>
  <c r="S412" i="2"/>
  <c r="R412" i="2"/>
  <c r="N412" i="2"/>
  <c r="M412" i="2"/>
  <c r="L412" i="2"/>
  <c r="G412" i="2"/>
  <c r="F412" i="2" s="1"/>
  <c r="T411" i="2"/>
  <c r="S411" i="2"/>
  <c r="R411" i="2"/>
  <c r="Q411" i="2"/>
  <c r="P411" i="2"/>
  <c r="O411" i="2"/>
  <c r="N411" i="2"/>
  <c r="M411" i="2"/>
  <c r="L411" i="2"/>
  <c r="F411" i="2"/>
  <c r="T410" i="2"/>
  <c r="S410" i="2"/>
  <c r="R410" i="2"/>
  <c r="N410" i="2"/>
  <c r="M410" i="2"/>
  <c r="L410" i="2"/>
  <c r="Q410" i="2"/>
  <c r="T409" i="2"/>
  <c r="S409" i="2"/>
  <c r="R409" i="2"/>
  <c r="N409" i="2"/>
  <c r="M409" i="2"/>
  <c r="L409" i="2"/>
  <c r="T408" i="2"/>
  <c r="S408" i="2"/>
  <c r="R408" i="2"/>
  <c r="N408" i="2"/>
  <c r="M408" i="2"/>
  <c r="L408" i="2"/>
  <c r="G408" i="2"/>
  <c r="P408" i="2" s="1"/>
  <c r="T407" i="2"/>
  <c r="S407" i="2"/>
  <c r="R407" i="2"/>
  <c r="N407" i="2"/>
  <c r="M407" i="2"/>
  <c r="L407" i="2"/>
  <c r="G407" i="2"/>
  <c r="F407" i="2" s="1"/>
  <c r="T406" i="2"/>
  <c r="S406" i="2"/>
  <c r="R406" i="2"/>
  <c r="N406" i="2"/>
  <c r="M406" i="2"/>
  <c r="L406" i="2"/>
  <c r="T405" i="2"/>
  <c r="S405" i="2"/>
  <c r="R405" i="2"/>
  <c r="N405" i="2"/>
  <c r="M405" i="2"/>
  <c r="L405" i="2"/>
  <c r="G405" i="2"/>
  <c r="P405" i="2" s="1"/>
  <c r="T404" i="2"/>
  <c r="S404" i="2"/>
  <c r="R404" i="2"/>
  <c r="Q404" i="2"/>
  <c r="P404" i="2"/>
  <c r="O404" i="2"/>
  <c r="N404" i="2"/>
  <c r="M404" i="2"/>
  <c r="L404" i="2"/>
  <c r="F404" i="2"/>
  <c r="T403" i="2"/>
  <c r="S403" i="2"/>
  <c r="R403" i="2"/>
  <c r="N403" i="2"/>
  <c r="M403" i="2"/>
  <c r="L403" i="2"/>
  <c r="T402" i="2"/>
  <c r="S402" i="2"/>
  <c r="R402" i="2"/>
  <c r="Q402" i="2"/>
  <c r="P402" i="2"/>
  <c r="O402" i="2"/>
  <c r="N402" i="2"/>
  <c r="M402" i="2"/>
  <c r="L402" i="2"/>
  <c r="F402" i="2"/>
  <c r="T401" i="2"/>
  <c r="S401" i="2"/>
  <c r="R401" i="2"/>
  <c r="Q401" i="2"/>
  <c r="P401" i="2"/>
  <c r="O401" i="2"/>
  <c r="N401" i="2"/>
  <c r="M401" i="2"/>
  <c r="L401" i="2"/>
  <c r="F401" i="2"/>
  <c r="T400" i="2"/>
  <c r="S400" i="2"/>
  <c r="R400" i="2"/>
  <c r="N400" i="2"/>
  <c r="M400" i="2"/>
  <c r="L400" i="2"/>
  <c r="G400" i="2"/>
  <c r="O400" i="2" s="1"/>
  <c r="T399" i="2"/>
  <c r="S399" i="2"/>
  <c r="R399" i="2"/>
  <c r="N399" i="2"/>
  <c r="M399" i="2"/>
  <c r="L399" i="2"/>
  <c r="G399" i="2"/>
  <c r="F399" i="2" s="1"/>
  <c r="T398" i="2"/>
  <c r="S398" i="2"/>
  <c r="R398" i="2"/>
  <c r="N398" i="2"/>
  <c r="M398" i="2"/>
  <c r="L398" i="2"/>
  <c r="T397" i="2"/>
  <c r="S397" i="2"/>
  <c r="R397" i="2"/>
  <c r="N397" i="2"/>
  <c r="M397" i="2"/>
  <c r="L397" i="2"/>
  <c r="T396" i="2"/>
  <c r="S396" i="2"/>
  <c r="R396" i="2"/>
  <c r="N396" i="2"/>
  <c r="M396" i="2"/>
  <c r="L396" i="2"/>
  <c r="G396" i="2"/>
  <c r="Q396" i="2" s="1"/>
  <c r="T395" i="2"/>
  <c r="S395" i="2"/>
  <c r="R395" i="2"/>
  <c r="N395" i="2"/>
  <c r="M395" i="2"/>
  <c r="L395" i="2"/>
  <c r="G395" i="2"/>
  <c r="Q395" i="2" s="1"/>
  <c r="T394" i="2"/>
  <c r="S394" i="2"/>
  <c r="R394" i="2"/>
  <c r="N394" i="2"/>
  <c r="M394" i="2"/>
  <c r="L394" i="2"/>
  <c r="G394" i="2"/>
  <c r="O394" i="2" s="1"/>
  <c r="T393" i="2"/>
  <c r="S393" i="2"/>
  <c r="R393" i="2"/>
  <c r="Q393" i="2"/>
  <c r="P393" i="2"/>
  <c r="O393" i="2"/>
  <c r="N393" i="2"/>
  <c r="M393" i="2"/>
  <c r="L393" i="2"/>
  <c r="F393" i="2"/>
  <c r="T392" i="2"/>
  <c r="S392" i="2"/>
  <c r="R392" i="2"/>
  <c r="N392" i="2"/>
  <c r="M392" i="2"/>
  <c r="L392" i="2"/>
  <c r="T391" i="2"/>
  <c r="S391" i="2"/>
  <c r="R391" i="2"/>
  <c r="N391" i="2"/>
  <c r="M391" i="2"/>
  <c r="L391" i="2"/>
  <c r="T390" i="2"/>
  <c r="S390" i="2"/>
  <c r="R390" i="2"/>
  <c r="N390" i="2"/>
  <c r="M390" i="2"/>
  <c r="L390" i="2"/>
  <c r="G390" i="2"/>
  <c r="T389" i="2"/>
  <c r="S389" i="2"/>
  <c r="R389" i="2"/>
  <c r="N389" i="2"/>
  <c r="M389" i="2"/>
  <c r="L389" i="2"/>
  <c r="G389" i="2"/>
  <c r="F389" i="2" s="1"/>
  <c r="T388" i="2"/>
  <c r="S388" i="2"/>
  <c r="R388" i="2"/>
  <c r="N388" i="2"/>
  <c r="M388" i="2"/>
  <c r="L388" i="2"/>
  <c r="T387" i="2"/>
  <c r="S387" i="2"/>
  <c r="R387" i="2"/>
  <c r="Q387" i="2"/>
  <c r="P387" i="2"/>
  <c r="O387" i="2"/>
  <c r="N387" i="2"/>
  <c r="M387" i="2"/>
  <c r="L387" i="2"/>
  <c r="F387" i="2"/>
  <c r="T386" i="2"/>
  <c r="S386" i="2"/>
  <c r="R386" i="2"/>
  <c r="N386" i="2"/>
  <c r="M386" i="2"/>
  <c r="L386" i="2"/>
  <c r="G386" i="2"/>
  <c r="Q386" i="2" s="1"/>
  <c r="T385" i="2"/>
  <c r="S385" i="2"/>
  <c r="R385" i="2"/>
  <c r="N385" i="2"/>
  <c r="M385" i="2"/>
  <c r="L385" i="2"/>
  <c r="T384" i="2"/>
  <c r="S384" i="2"/>
  <c r="R384" i="2"/>
  <c r="N384" i="2"/>
  <c r="M384" i="2"/>
  <c r="L384" i="2"/>
  <c r="G384" i="2"/>
  <c r="F384" i="2" s="1"/>
  <c r="T383" i="2"/>
  <c r="S383" i="2"/>
  <c r="R383" i="2"/>
  <c r="N383" i="2"/>
  <c r="M383" i="2"/>
  <c r="L383" i="2"/>
  <c r="G383" i="2"/>
  <c r="T382" i="2"/>
  <c r="S382" i="2"/>
  <c r="R382" i="2"/>
  <c r="N382" i="2"/>
  <c r="M382" i="2"/>
  <c r="L382" i="2"/>
  <c r="T381" i="2"/>
  <c r="S381" i="2"/>
  <c r="R381" i="2"/>
  <c r="N381" i="2"/>
  <c r="M381" i="2"/>
  <c r="L381" i="2"/>
  <c r="G381" i="2"/>
  <c r="O381" i="2" s="1"/>
  <c r="T380" i="2"/>
  <c r="S380" i="2"/>
  <c r="R380" i="2"/>
  <c r="N380" i="2"/>
  <c r="M380" i="2"/>
  <c r="L380" i="2"/>
  <c r="G380" i="2"/>
  <c r="P380" i="2" s="1"/>
  <c r="S379" i="2"/>
  <c r="N379" i="2"/>
  <c r="M379" i="2"/>
  <c r="L379" i="2"/>
  <c r="G379" i="2"/>
  <c r="F379" i="2" s="1"/>
  <c r="T378" i="2"/>
  <c r="S378" i="2"/>
  <c r="R378" i="2"/>
  <c r="N378" i="2"/>
  <c r="M378" i="2"/>
  <c r="L378" i="2"/>
  <c r="T377" i="2"/>
  <c r="S377" i="2"/>
  <c r="R377" i="2"/>
  <c r="N377" i="2"/>
  <c r="M377" i="2"/>
  <c r="L377" i="2"/>
  <c r="G377" i="2"/>
  <c r="F377" i="2" s="1"/>
  <c r="T376" i="2"/>
  <c r="S376" i="2"/>
  <c r="R376" i="2"/>
  <c r="N376" i="2"/>
  <c r="M376" i="2"/>
  <c r="L376" i="2"/>
  <c r="T375" i="2"/>
  <c r="S375" i="2"/>
  <c r="R375" i="2"/>
  <c r="N375" i="2"/>
  <c r="M375" i="2"/>
  <c r="L375" i="2"/>
  <c r="T374" i="2"/>
  <c r="S374" i="2"/>
  <c r="R374" i="2"/>
  <c r="N374" i="2"/>
  <c r="M374" i="2"/>
  <c r="L374" i="2"/>
  <c r="T373" i="2"/>
  <c r="S373" i="2"/>
  <c r="R373" i="2"/>
  <c r="N373" i="2"/>
  <c r="M373" i="2"/>
  <c r="L373" i="2"/>
  <c r="G373" i="2"/>
  <c r="P373" i="2" s="1"/>
  <c r="T372" i="2"/>
  <c r="S372" i="2"/>
  <c r="R372" i="2"/>
  <c r="N372" i="2"/>
  <c r="M372" i="2"/>
  <c r="L372" i="2"/>
  <c r="G372" i="2"/>
  <c r="F372" i="2" s="1"/>
  <c r="T371" i="2"/>
  <c r="S371" i="2"/>
  <c r="R371" i="2"/>
  <c r="N371" i="2"/>
  <c r="M371" i="2"/>
  <c r="L371" i="2"/>
  <c r="T370" i="2"/>
  <c r="S370" i="2"/>
  <c r="R370" i="2"/>
  <c r="N370" i="2"/>
  <c r="M370" i="2"/>
  <c r="L370" i="2"/>
  <c r="T369" i="2"/>
  <c r="S369" i="2"/>
  <c r="R369" i="2"/>
  <c r="N369" i="2"/>
  <c r="M369" i="2"/>
  <c r="L369" i="2"/>
  <c r="G369" i="2"/>
  <c r="F369" i="2" s="1"/>
  <c r="T368" i="2"/>
  <c r="S368" i="2"/>
  <c r="R368" i="2"/>
  <c r="N368" i="2"/>
  <c r="M368" i="2"/>
  <c r="L368" i="2"/>
  <c r="G368" i="2"/>
  <c r="Q368" i="2" s="1"/>
  <c r="T367" i="2"/>
  <c r="S367" i="2"/>
  <c r="R367" i="2"/>
  <c r="N367" i="2"/>
  <c r="M367" i="2"/>
  <c r="L367" i="2"/>
  <c r="T366" i="2"/>
  <c r="S366" i="2"/>
  <c r="R366" i="2"/>
  <c r="N366" i="2"/>
  <c r="M366" i="2"/>
  <c r="L366" i="2"/>
  <c r="G366" i="2"/>
  <c r="F366" i="2" s="1"/>
  <c r="T365" i="2"/>
  <c r="S365" i="2"/>
  <c r="R365" i="2"/>
  <c r="N365" i="2"/>
  <c r="M365" i="2"/>
  <c r="L365" i="2"/>
  <c r="G365" i="2"/>
  <c r="P365" i="2" s="1"/>
  <c r="T364" i="2"/>
  <c r="S364" i="2"/>
  <c r="R364" i="2"/>
  <c r="N364" i="2"/>
  <c r="M364" i="2"/>
  <c r="L364" i="2"/>
  <c r="T363" i="2"/>
  <c r="S363" i="2"/>
  <c r="R363" i="2"/>
  <c r="N363" i="2"/>
  <c r="M363" i="2"/>
  <c r="L363" i="2"/>
  <c r="G363" i="2"/>
  <c r="P363" i="2" s="1"/>
  <c r="T362" i="2"/>
  <c r="S362" i="2"/>
  <c r="R362" i="2"/>
  <c r="N362" i="2"/>
  <c r="M362" i="2"/>
  <c r="L362" i="2"/>
  <c r="T361" i="2"/>
  <c r="S361" i="2"/>
  <c r="R361" i="2"/>
  <c r="N361" i="2"/>
  <c r="M361" i="2"/>
  <c r="L361" i="2"/>
  <c r="G361" i="2"/>
  <c r="P361" i="2" s="1"/>
  <c r="T360" i="2"/>
  <c r="S360" i="2"/>
  <c r="R360" i="2"/>
  <c r="N360" i="2"/>
  <c r="M360" i="2"/>
  <c r="L360" i="2"/>
  <c r="G360" i="2"/>
  <c r="F360" i="2" s="1"/>
  <c r="T359" i="2"/>
  <c r="S359" i="2"/>
  <c r="R359" i="2"/>
  <c r="N359" i="2"/>
  <c r="M359" i="2"/>
  <c r="L359" i="2"/>
  <c r="T358" i="2"/>
  <c r="S358" i="2"/>
  <c r="R358" i="2"/>
  <c r="N358" i="2"/>
  <c r="M358" i="2"/>
  <c r="L358" i="2"/>
  <c r="T357" i="2"/>
  <c r="S357" i="2"/>
  <c r="R357" i="2"/>
  <c r="N357" i="2"/>
  <c r="M357" i="2"/>
  <c r="L357" i="2"/>
  <c r="G357" i="2"/>
  <c r="O357" i="2" s="1"/>
  <c r="T356" i="2"/>
  <c r="S356" i="2"/>
  <c r="R356" i="2"/>
  <c r="N356" i="2"/>
  <c r="M356" i="2"/>
  <c r="L356" i="2"/>
  <c r="T355" i="2"/>
  <c r="S355" i="2"/>
  <c r="R355" i="2"/>
  <c r="N355" i="2"/>
  <c r="M355" i="2"/>
  <c r="L355" i="2"/>
  <c r="G355" i="2"/>
  <c r="P355" i="2" s="1"/>
  <c r="T354" i="2"/>
  <c r="S354" i="2"/>
  <c r="R354" i="2"/>
  <c r="N354" i="2"/>
  <c r="M354" i="2"/>
  <c r="L354" i="2"/>
  <c r="T353" i="2"/>
  <c r="S353" i="2"/>
  <c r="R353" i="2"/>
  <c r="N353" i="2"/>
  <c r="M353" i="2"/>
  <c r="L353" i="2"/>
  <c r="T352" i="2"/>
  <c r="S352" i="2"/>
  <c r="R352" i="2"/>
  <c r="N352" i="2"/>
  <c r="M352" i="2"/>
  <c r="L352" i="2"/>
  <c r="T351" i="2"/>
  <c r="S351" i="2"/>
  <c r="R351" i="2"/>
  <c r="N351" i="2"/>
  <c r="M351" i="2"/>
  <c r="L351" i="2"/>
  <c r="G351" i="2"/>
  <c r="Q351" i="2" s="1"/>
  <c r="T350" i="2"/>
  <c r="S350" i="2"/>
  <c r="R350" i="2"/>
  <c r="N350" i="2"/>
  <c r="M350" i="2"/>
  <c r="L350" i="2"/>
  <c r="G350" i="2"/>
  <c r="F350" i="2" s="1"/>
  <c r="T349" i="2"/>
  <c r="S349" i="2"/>
  <c r="R349" i="2"/>
  <c r="N349" i="2"/>
  <c r="M349" i="2"/>
  <c r="L349" i="2"/>
  <c r="G349" i="2"/>
  <c r="F349" i="2" s="1"/>
  <c r="T348" i="2"/>
  <c r="S348" i="2"/>
  <c r="R348" i="2"/>
  <c r="N348" i="2"/>
  <c r="M348" i="2"/>
  <c r="L348" i="2"/>
  <c r="T347" i="2"/>
  <c r="S347" i="2"/>
  <c r="R347" i="2"/>
  <c r="N347" i="2"/>
  <c r="M347" i="2"/>
  <c r="L347" i="2"/>
  <c r="G347" i="2"/>
  <c r="T346" i="2"/>
  <c r="S346" i="2"/>
  <c r="R346" i="2"/>
  <c r="N346" i="2"/>
  <c r="M346" i="2"/>
  <c r="L346" i="2"/>
  <c r="G346" i="2"/>
  <c r="P346" i="2" s="1"/>
  <c r="T345" i="2"/>
  <c r="S345" i="2"/>
  <c r="R345" i="2"/>
  <c r="N345" i="2"/>
  <c r="M345" i="2"/>
  <c r="L345" i="2"/>
  <c r="T344" i="2"/>
  <c r="S344" i="2"/>
  <c r="R344" i="2"/>
  <c r="N344" i="2"/>
  <c r="M344" i="2"/>
  <c r="L344" i="2"/>
  <c r="T343" i="2"/>
  <c r="S343" i="2"/>
  <c r="R343" i="2"/>
  <c r="N343" i="2"/>
  <c r="M343" i="2"/>
  <c r="L343" i="2"/>
  <c r="G343" i="2"/>
  <c r="O343" i="2" s="1"/>
  <c r="T342" i="2"/>
  <c r="S342" i="2"/>
  <c r="R342" i="2"/>
  <c r="Q342" i="2"/>
  <c r="P342" i="2"/>
  <c r="O342" i="2"/>
  <c r="N342" i="2"/>
  <c r="M342" i="2"/>
  <c r="L342" i="2"/>
  <c r="F342" i="2"/>
  <c r="T341" i="2"/>
  <c r="S341" i="2"/>
  <c r="R341" i="2"/>
  <c r="Q341" i="2"/>
  <c r="P341" i="2"/>
  <c r="O341" i="2"/>
  <c r="N341" i="2"/>
  <c r="M341" i="2"/>
  <c r="L341" i="2"/>
  <c r="F341" i="2"/>
  <c r="T340" i="2"/>
  <c r="S340" i="2"/>
  <c r="R340" i="2"/>
  <c r="Q340" i="2"/>
  <c r="P340" i="2"/>
  <c r="O340" i="2"/>
  <c r="N340" i="2"/>
  <c r="M340" i="2"/>
  <c r="L340" i="2"/>
  <c r="F340" i="2"/>
  <c r="T339" i="2"/>
  <c r="S339" i="2"/>
  <c r="R339" i="2"/>
  <c r="Q339" i="2"/>
  <c r="P339" i="2"/>
  <c r="O339" i="2"/>
  <c r="N339" i="2"/>
  <c r="M339" i="2"/>
  <c r="L339" i="2"/>
  <c r="F339" i="2"/>
  <c r="T338" i="2"/>
  <c r="S338" i="2"/>
  <c r="R338" i="2"/>
  <c r="N338" i="2"/>
  <c r="M338" i="2"/>
  <c r="L338" i="2"/>
  <c r="G338" i="2"/>
  <c r="Q338" i="2" s="1"/>
  <c r="T337" i="2"/>
  <c r="S337" i="2"/>
  <c r="R337" i="2"/>
  <c r="Q337" i="2"/>
  <c r="P337" i="2"/>
  <c r="O337" i="2"/>
  <c r="N337" i="2"/>
  <c r="M337" i="2"/>
  <c r="L337" i="2"/>
  <c r="F337" i="2"/>
  <c r="T336" i="2"/>
  <c r="S336" i="2"/>
  <c r="R336" i="2"/>
  <c r="Q336" i="2"/>
  <c r="P336" i="2"/>
  <c r="O336" i="2"/>
  <c r="N336" i="2"/>
  <c r="M336" i="2"/>
  <c r="L336" i="2"/>
  <c r="F336" i="2"/>
  <c r="T335" i="2"/>
  <c r="S335" i="2"/>
  <c r="R335" i="2"/>
  <c r="Q335" i="2"/>
  <c r="P335" i="2"/>
  <c r="O335" i="2"/>
  <c r="N335" i="2"/>
  <c r="M335" i="2"/>
  <c r="L335" i="2"/>
  <c r="F335" i="2"/>
  <c r="T334" i="2"/>
  <c r="S334" i="2"/>
  <c r="R334" i="2"/>
  <c r="Q334" i="2"/>
  <c r="P334" i="2"/>
  <c r="O334" i="2"/>
  <c r="N334" i="2"/>
  <c r="M334" i="2"/>
  <c r="L334" i="2"/>
  <c r="F334" i="2"/>
  <c r="T333" i="2"/>
  <c r="S333" i="2"/>
  <c r="R333" i="2"/>
  <c r="Q333" i="2"/>
  <c r="P333" i="2"/>
  <c r="O333" i="2"/>
  <c r="N333" i="2"/>
  <c r="M333" i="2"/>
  <c r="L333" i="2"/>
  <c r="F333" i="2"/>
  <c r="T332" i="2"/>
  <c r="S332" i="2"/>
  <c r="R332" i="2"/>
  <c r="Q332" i="2"/>
  <c r="P332" i="2"/>
  <c r="O332" i="2"/>
  <c r="N332" i="2"/>
  <c r="M332" i="2"/>
  <c r="L332" i="2"/>
  <c r="F332" i="2"/>
  <c r="T331" i="2"/>
  <c r="S331" i="2"/>
  <c r="R331" i="2"/>
  <c r="Q331" i="2"/>
  <c r="P331" i="2"/>
  <c r="O331" i="2"/>
  <c r="N331" i="2"/>
  <c r="M331" i="2"/>
  <c r="L331" i="2"/>
  <c r="F331" i="2"/>
  <c r="T330" i="2"/>
  <c r="S330" i="2"/>
  <c r="R330" i="2"/>
  <c r="Q330" i="2"/>
  <c r="P330" i="2"/>
  <c r="O330" i="2"/>
  <c r="N330" i="2"/>
  <c r="M330" i="2"/>
  <c r="L330" i="2"/>
  <c r="F330" i="2"/>
  <c r="T329" i="2"/>
  <c r="S329" i="2"/>
  <c r="R329" i="2"/>
  <c r="Q329" i="2"/>
  <c r="P329" i="2"/>
  <c r="O329" i="2"/>
  <c r="N329" i="2"/>
  <c r="M329" i="2"/>
  <c r="L329" i="2"/>
  <c r="F329" i="2"/>
  <c r="T328" i="2"/>
  <c r="S328" i="2"/>
  <c r="R328" i="2"/>
  <c r="Q328" i="2"/>
  <c r="P328" i="2"/>
  <c r="O328" i="2"/>
  <c r="N328" i="2"/>
  <c r="M328" i="2"/>
  <c r="L328" i="2"/>
  <c r="F328" i="2"/>
  <c r="T327" i="2"/>
  <c r="S327" i="2"/>
  <c r="R327" i="2"/>
  <c r="Q327" i="2"/>
  <c r="P327" i="2"/>
  <c r="O327" i="2"/>
  <c r="N327" i="2"/>
  <c r="M327" i="2"/>
  <c r="L327" i="2"/>
  <c r="F327" i="2"/>
  <c r="T326" i="2"/>
  <c r="S326" i="2"/>
  <c r="R326" i="2"/>
  <c r="Q326" i="2"/>
  <c r="P326" i="2"/>
  <c r="O326" i="2"/>
  <c r="N326" i="2"/>
  <c r="M326" i="2"/>
  <c r="L326" i="2"/>
  <c r="F326" i="2"/>
  <c r="T325" i="2"/>
  <c r="S325" i="2"/>
  <c r="R325" i="2"/>
  <c r="Q325" i="2"/>
  <c r="P325" i="2"/>
  <c r="O325" i="2"/>
  <c r="N325" i="2"/>
  <c r="M325" i="2"/>
  <c r="L325" i="2"/>
  <c r="F325" i="2"/>
  <c r="T324" i="2"/>
  <c r="S324" i="2"/>
  <c r="R324" i="2"/>
  <c r="Q324" i="2"/>
  <c r="P324" i="2"/>
  <c r="O324" i="2"/>
  <c r="N324" i="2"/>
  <c r="M324" i="2"/>
  <c r="L324" i="2"/>
  <c r="F324" i="2"/>
  <c r="T323" i="2"/>
  <c r="S323" i="2"/>
  <c r="R323" i="2"/>
  <c r="N323" i="2"/>
  <c r="M323" i="2"/>
  <c r="L323" i="2"/>
  <c r="G323" i="2"/>
  <c r="T322" i="2"/>
  <c r="S322" i="2"/>
  <c r="R322" i="2"/>
  <c r="N322" i="2"/>
  <c r="M322" i="2"/>
  <c r="L322" i="2"/>
  <c r="T321" i="2"/>
  <c r="S321" i="2"/>
  <c r="R321" i="2"/>
  <c r="N321" i="2"/>
  <c r="M321" i="2"/>
  <c r="L321" i="2"/>
  <c r="T320" i="2"/>
  <c r="S320" i="2"/>
  <c r="R320" i="2"/>
  <c r="N320" i="2"/>
  <c r="M320" i="2"/>
  <c r="L320" i="2"/>
  <c r="G320" i="2"/>
  <c r="T319" i="2"/>
  <c r="S319" i="2"/>
  <c r="R319" i="2"/>
  <c r="N319" i="2"/>
  <c r="M319" i="2"/>
  <c r="L319" i="2"/>
  <c r="G319" i="2"/>
  <c r="Q319" i="2" s="1"/>
  <c r="T318" i="2"/>
  <c r="S318" i="2"/>
  <c r="R318" i="2"/>
  <c r="N318" i="2"/>
  <c r="M318" i="2"/>
  <c r="L318" i="2"/>
  <c r="G318" i="2"/>
  <c r="Q318" i="2" s="1"/>
  <c r="T317" i="2"/>
  <c r="S317" i="2"/>
  <c r="R317" i="2"/>
  <c r="N317" i="2"/>
  <c r="M317" i="2"/>
  <c r="L317" i="2"/>
  <c r="T316" i="2"/>
  <c r="S316" i="2"/>
  <c r="R316" i="2"/>
  <c r="N316" i="2"/>
  <c r="M316" i="2"/>
  <c r="L316" i="2"/>
  <c r="G316" i="2"/>
  <c r="Q316" i="2" s="1"/>
  <c r="T315" i="2"/>
  <c r="S315" i="2"/>
  <c r="R315" i="2"/>
  <c r="N315" i="2"/>
  <c r="M315" i="2"/>
  <c r="L315" i="2"/>
  <c r="T314" i="2"/>
  <c r="S314" i="2"/>
  <c r="R314" i="2"/>
  <c r="N314" i="2"/>
  <c r="M314" i="2"/>
  <c r="L314" i="2"/>
  <c r="G314" i="2"/>
  <c r="O314" i="2" s="1"/>
  <c r="T313" i="2"/>
  <c r="S313" i="2"/>
  <c r="R313" i="2"/>
  <c r="N313" i="2"/>
  <c r="M313" i="2"/>
  <c r="L313" i="2"/>
  <c r="T312" i="2"/>
  <c r="S312" i="2"/>
  <c r="R312" i="2"/>
  <c r="N312" i="2"/>
  <c r="M312" i="2"/>
  <c r="L312" i="2"/>
  <c r="G312" i="2"/>
  <c r="O312" i="2" s="1"/>
  <c r="T311" i="2"/>
  <c r="S311" i="2"/>
  <c r="R311" i="2"/>
  <c r="N311" i="2"/>
  <c r="M311" i="2"/>
  <c r="L311" i="2"/>
  <c r="G311" i="2"/>
  <c r="P311" i="2" s="1"/>
  <c r="T310" i="2"/>
  <c r="S310" i="2"/>
  <c r="R310" i="2"/>
  <c r="N310" i="2"/>
  <c r="M310" i="2"/>
  <c r="L310" i="2"/>
  <c r="G310" i="2"/>
  <c r="F310" i="2" s="1"/>
  <c r="T309" i="2"/>
  <c r="S309" i="2"/>
  <c r="R309" i="2"/>
  <c r="N309" i="2"/>
  <c r="M309" i="2"/>
  <c r="L309" i="2"/>
  <c r="G309" i="2"/>
  <c r="F309" i="2" s="1"/>
  <c r="T308" i="2"/>
  <c r="S308" i="2"/>
  <c r="R308" i="2"/>
  <c r="N308" i="2"/>
  <c r="M308" i="2"/>
  <c r="L308" i="2"/>
  <c r="T307" i="2"/>
  <c r="S307" i="2"/>
  <c r="R307" i="2"/>
  <c r="N307" i="2"/>
  <c r="M307" i="2"/>
  <c r="L307" i="2"/>
  <c r="G307" i="2"/>
  <c r="Q307" i="2" s="1"/>
  <c r="T306" i="2"/>
  <c r="S306" i="2"/>
  <c r="R306" i="2"/>
  <c r="Q306" i="2"/>
  <c r="P306" i="2"/>
  <c r="O306" i="2"/>
  <c r="N306" i="2"/>
  <c r="M306" i="2"/>
  <c r="L306" i="2"/>
  <c r="F306" i="2"/>
  <c r="T305" i="2"/>
  <c r="S305" i="2"/>
  <c r="R305" i="2"/>
  <c r="N305" i="2"/>
  <c r="M305" i="2"/>
  <c r="L305" i="2"/>
  <c r="T304" i="2"/>
  <c r="S304" i="2"/>
  <c r="R304" i="2"/>
  <c r="N304" i="2"/>
  <c r="M304" i="2"/>
  <c r="L304" i="2"/>
  <c r="G304" i="2"/>
  <c r="P304" i="2" s="1"/>
  <c r="T303" i="2"/>
  <c r="S303" i="2"/>
  <c r="R303" i="2"/>
  <c r="N303" i="2"/>
  <c r="M303" i="2"/>
  <c r="L303" i="2"/>
  <c r="G303" i="2"/>
  <c r="P303" i="2" s="1"/>
  <c r="T302" i="2"/>
  <c r="S302" i="2"/>
  <c r="R302" i="2"/>
  <c r="N302" i="2"/>
  <c r="M302" i="2"/>
  <c r="L302" i="2"/>
  <c r="T301" i="2"/>
  <c r="S301" i="2"/>
  <c r="R301" i="2"/>
  <c r="Q301" i="2"/>
  <c r="P301" i="2"/>
  <c r="O301" i="2"/>
  <c r="N301" i="2"/>
  <c r="M301" i="2"/>
  <c r="L301" i="2"/>
  <c r="F301" i="2"/>
  <c r="T300" i="2"/>
  <c r="S300" i="2"/>
  <c r="R300" i="2"/>
  <c r="N300" i="2"/>
  <c r="M300" i="2"/>
  <c r="L300" i="2"/>
  <c r="G300" i="2"/>
  <c r="O300" i="2" s="1"/>
  <c r="T299" i="2"/>
  <c r="S299" i="2"/>
  <c r="R299" i="2"/>
  <c r="N299" i="2"/>
  <c r="M299" i="2"/>
  <c r="L299" i="2"/>
  <c r="G299" i="2"/>
  <c r="Q299" i="2" s="1"/>
  <c r="T298" i="2"/>
  <c r="S298" i="2"/>
  <c r="R298" i="2"/>
  <c r="N298" i="2"/>
  <c r="M298" i="2"/>
  <c r="L298" i="2"/>
  <c r="T297" i="2"/>
  <c r="S297" i="2"/>
  <c r="R297" i="2"/>
  <c r="N297" i="2"/>
  <c r="M297" i="2"/>
  <c r="L297" i="2"/>
  <c r="G297" i="2"/>
  <c r="Q297" i="2" s="1"/>
  <c r="T296" i="2"/>
  <c r="S296" i="2"/>
  <c r="R296" i="2"/>
  <c r="N296" i="2"/>
  <c r="M296" i="2"/>
  <c r="L296" i="2"/>
  <c r="T295" i="2"/>
  <c r="S295" i="2"/>
  <c r="R295" i="2"/>
  <c r="N295" i="2"/>
  <c r="M295" i="2"/>
  <c r="L295" i="2"/>
  <c r="T294" i="2"/>
  <c r="S294" i="2"/>
  <c r="R294" i="2"/>
  <c r="N294" i="2"/>
  <c r="M294" i="2"/>
  <c r="L294" i="2"/>
  <c r="G294" i="2"/>
  <c r="O294" i="2" s="1"/>
  <c r="T293" i="2"/>
  <c r="S293" i="2"/>
  <c r="R293" i="2"/>
  <c r="N293" i="2"/>
  <c r="M293" i="2"/>
  <c r="L293" i="2"/>
  <c r="G293" i="2"/>
  <c r="F293" i="2" s="1"/>
  <c r="T292" i="2"/>
  <c r="S292" i="2"/>
  <c r="R292" i="2"/>
  <c r="N292" i="2"/>
  <c r="M292" i="2"/>
  <c r="L292" i="2"/>
  <c r="G292" i="2"/>
  <c r="F292" i="2" s="1"/>
  <c r="T291" i="2"/>
  <c r="S291" i="2"/>
  <c r="R291" i="2"/>
  <c r="N291" i="2"/>
  <c r="M291" i="2"/>
  <c r="L291" i="2"/>
  <c r="G291" i="2"/>
  <c r="F291" i="2" s="1"/>
  <c r="T290" i="2"/>
  <c r="S290" i="2"/>
  <c r="R290" i="2"/>
  <c r="N290" i="2"/>
  <c r="M290" i="2"/>
  <c r="L290" i="2"/>
  <c r="G290" i="2"/>
  <c r="Q290" i="2" s="1"/>
  <c r="T289" i="2"/>
  <c r="S289" i="2"/>
  <c r="R289" i="2"/>
  <c r="N289" i="2"/>
  <c r="M289" i="2"/>
  <c r="L289" i="2"/>
  <c r="G289" i="2"/>
  <c r="T288" i="2"/>
  <c r="S288" i="2"/>
  <c r="R288" i="2"/>
  <c r="N288" i="2"/>
  <c r="M288" i="2"/>
  <c r="L288" i="2"/>
  <c r="G288" i="2"/>
  <c r="O288" i="2" s="1"/>
  <c r="T287" i="2"/>
  <c r="S287" i="2"/>
  <c r="R287" i="2"/>
  <c r="N287" i="2"/>
  <c r="M287" i="2"/>
  <c r="L287" i="2"/>
  <c r="T286" i="2"/>
  <c r="S286" i="2"/>
  <c r="R286" i="2"/>
  <c r="N286" i="2"/>
  <c r="M286" i="2"/>
  <c r="L286" i="2"/>
  <c r="T285" i="2"/>
  <c r="S285" i="2"/>
  <c r="R285" i="2"/>
  <c r="N285" i="2"/>
  <c r="M285" i="2"/>
  <c r="L285" i="2"/>
  <c r="T284" i="2"/>
  <c r="S284" i="2"/>
  <c r="R284" i="2"/>
  <c r="N284" i="2"/>
  <c r="M284" i="2"/>
  <c r="L284" i="2"/>
  <c r="T283" i="2"/>
  <c r="S283" i="2"/>
  <c r="R283" i="2"/>
  <c r="N283" i="2"/>
  <c r="M283" i="2"/>
  <c r="L283" i="2"/>
  <c r="G283" i="2"/>
  <c r="Q283" i="2" s="1"/>
  <c r="T282" i="2"/>
  <c r="S282" i="2"/>
  <c r="R282" i="2"/>
  <c r="N282" i="2"/>
  <c r="M282" i="2"/>
  <c r="L282" i="2"/>
  <c r="G282" i="2"/>
  <c r="Q282" i="2" s="1"/>
  <c r="T281" i="2"/>
  <c r="S281" i="2"/>
  <c r="R281" i="2"/>
  <c r="N281" i="2"/>
  <c r="M281" i="2"/>
  <c r="L281" i="2"/>
  <c r="G281" i="2"/>
  <c r="O281" i="2" s="1"/>
  <c r="T280" i="2"/>
  <c r="S280" i="2"/>
  <c r="R280" i="2"/>
  <c r="N280" i="2"/>
  <c r="M280" i="2"/>
  <c r="L280" i="2"/>
  <c r="G280" i="2"/>
  <c r="F280" i="2" s="1"/>
  <c r="T279" i="2"/>
  <c r="S279" i="2"/>
  <c r="R279" i="2"/>
  <c r="N279" i="2"/>
  <c r="M279" i="2"/>
  <c r="L279" i="2"/>
  <c r="T278" i="2"/>
  <c r="S278" i="2"/>
  <c r="R278" i="2"/>
  <c r="N278" i="2"/>
  <c r="M278" i="2"/>
  <c r="L278" i="2"/>
  <c r="T277" i="2"/>
  <c r="S277" i="2"/>
  <c r="R277" i="2"/>
  <c r="N277" i="2"/>
  <c r="M277" i="2"/>
  <c r="L277" i="2"/>
  <c r="G277" i="2"/>
  <c r="Q277" i="2" s="1"/>
  <c r="T276" i="2"/>
  <c r="S276" i="2"/>
  <c r="R276" i="2"/>
  <c r="N276" i="2"/>
  <c r="M276" i="2"/>
  <c r="L276" i="2"/>
  <c r="G276" i="2"/>
  <c r="T275" i="2"/>
  <c r="S275" i="2"/>
  <c r="R275" i="2"/>
  <c r="N275" i="2"/>
  <c r="M275" i="2"/>
  <c r="L275" i="2"/>
  <c r="G275" i="2"/>
  <c r="F275" i="2" s="1"/>
  <c r="T274" i="2"/>
  <c r="S274" i="2"/>
  <c r="R274" i="2"/>
  <c r="N274" i="2"/>
  <c r="M274" i="2"/>
  <c r="L274" i="2"/>
  <c r="T273" i="2"/>
  <c r="S273" i="2"/>
  <c r="R273" i="2"/>
  <c r="N273" i="2"/>
  <c r="M273" i="2"/>
  <c r="L273" i="2"/>
  <c r="G273" i="2"/>
  <c r="P273" i="2" s="1"/>
  <c r="T272" i="2"/>
  <c r="S272" i="2"/>
  <c r="R272" i="2"/>
  <c r="N272" i="2"/>
  <c r="M272" i="2"/>
  <c r="L272" i="2"/>
  <c r="G272" i="2"/>
  <c r="F272" i="2" s="1"/>
  <c r="T271" i="2"/>
  <c r="S271" i="2"/>
  <c r="R271" i="2"/>
  <c r="N271" i="2"/>
  <c r="M271" i="2"/>
  <c r="L271" i="2"/>
  <c r="G271" i="2"/>
  <c r="Q271" i="2" s="1"/>
  <c r="T270" i="2"/>
  <c r="S270" i="2"/>
  <c r="R270" i="2"/>
  <c r="N270" i="2"/>
  <c r="M270" i="2"/>
  <c r="L270" i="2"/>
  <c r="G270" i="2"/>
  <c r="Q270" i="2" s="1"/>
  <c r="T269" i="2"/>
  <c r="S269" i="2"/>
  <c r="R269" i="2"/>
  <c r="N269" i="2"/>
  <c r="M269" i="2"/>
  <c r="L269" i="2"/>
  <c r="G269" i="2"/>
  <c r="O269" i="2" s="1"/>
  <c r="T268" i="2"/>
  <c r="S268" i="2"/>
  <c r="R268" i="2"/>
  <c r="N268" i="2"/>
  <c r="M268" i="2"/>
  <c r="L268" i="2"/>
  <c r="G268" i="2"/>
  <c r="O268" i="2" s="1"/>
  <c r="T267" i="2"/>
  <c r="S267" i="2"/>
  <c r="R267" i="2"/>
  <c r="N267" i="2"/>
  <c r="M267" i="2"/>
  <c r="L267" i="2"/>
  <c r="T266" i="2"/>
  <c r="S266" i="2"/>
  <c r="R266" i="2"/>
  <c r="N266" i="2"/>
  <c r="M266" i="2"/>
  <c r="L266" i="2"/>
  <c r="G266" i="2"/>
  <c r="F266" i="2" s="1"/>
  <c r="T265" i="2"/>
  <c r="S265" i="2"/>
  <c r="R265" i="2"/>
  <c r="N265" i="2"/>
  <c r="M265" i="2"/>
  <c r="L265" i="2"/>
  <c r="G265" i="2"/>
  <c r="O265" i="2" s="1"/>
  <c r="T264" i="2"/>
  <c r="S264" i="2"/>
  <c r="R264" i="2"/>
  <c r="Q264" i="2"/>
  <c r="P264" i="2"/>
  <c r="O264" i="2"/>
  <c r="N264" i="2"/>
  <c r="M264" i="2"/>
  <c r="L264" i="2"/>
  <c r="F264" i="2"/>
  <c r="T263" i="2"/>
  <c r="S263" i="2"/>
  <c r="R263" i="2"/>
  <c r="Q263" i="2"/>
  <c r="P263" i="2"/>
  <c r="O263" i="2"/>
  <c r="N263" i="2"/>
  <c r="M263" i="2"/>
  <c r="L263" i="2"/>
  <c r="F263" i="2"/>
  <c r="T262" i="2"/>
  <c r="S262" i="2"/>
  <c r="R262" i="2"/>
  <c r="N262" i="2"/>
  <c r="M262" i="2"/>
  <c r="L262" i="2"/>
  <c r="G262" i="2"/>
  <c r="F262" i="2" s="1"/>
  <c r="T261" i="2"/>
  <c r="S261" i="2"/>
  <c r="R261" i="2"/>
  <c r="N261" i="2"/>
  <c r="M261" i="2"/>
  <c r="L261" i="2"/>
  <c r="G261" i="2"/>
  <c r="F261" i="2" s="1"/>
  <c r="T260" i="2"/>
  <c r="S260" i="2"/>
  <c r="R260" i="2"/>
  <c r="N260" i="2"/>
  <c r="M260" i="2"/>
  <c r="L260" i="2"/>
  <c r="G260" i="2"/>
  <c r="T259" i="2"/>
  <c r="S259" i="2"/>
  <c r="R259" i="2"/>
  <c r="N259" i="2"/>
  <c r="M259" i="2"/>
  <c r="L259" i="2"/>
  <c r="T258" i="2"/>
  <c r="S258" i="2"/>
  <c r="R258" i="2"/>
  <c r="N258" i="2"/>
  <c r="M258" i="2"/>
  <c r="L258" i="2"/>
  <c r="G258" i="2"/>
  <c r="F258" i="2" s="1"/>
  <c r="T257" i="2"/>
  <c r="S257" i="2"/>
  <c r="R257" i="2"/>
  <c r="N257" i="2"/>
  <c r="M257" i="2"/>
  <c r="L257" i="2"/>
  <c r="T256" i="2"/>
  <c r="S256" i="2"/>
  <c r="R256" i="2"/>
  <c r="N256" i="2"/>
  <c r="M256" i="2"/>
  <c r="L256" i="2"/>
  <c r="G256" i="2"/>
  <c r="F256" i="2" s="1"/>
  <c r="T255" i="2"/>
  <c r="S255" i="2"/>
  <c r="R255" i="2"/>
  <c r="N255" i="2"/>
  <c r="M255" i="2"/>
  <c r="L255" i="2"/>
  <c r="G255" i="2"/>
  <c r="O255" i="2" s="1"/>
  <c r="T254" i="2"/>
  <c r="S254" i="2"/>
  <c r="R254" i="2"/>
  <c r="Q254" i="2"/>
  <c r="P254" i="2"/>
  <c r="O254" i="2"/>
  <c r="N254" i="2"/>
  <c r="M254" i="2"/>
  <c r="L254" i="2"/>
  <c r="F254" i="2"/>
  <c r="T253" i="2"/>
  <c r="S253" i="2"/>
  <c r="R253" i="2"/>
  <c r="Q253" i="2"/>
  <c r="P253" i="2"/>
  <c r="O253" i="2"/>
  <c r="N253" i="2"/>
  <c r="M253" i="2"/>
  <c r="L253" i="2"/>
  <c r="F253" i="2"/>
  <c r="T252" i="2"/>
  <c r="S252" i="2"/>
  <c r="R252" i="2"/>
  <c r="N252" i="2"/>
  <c r="M252" i="2"/>
  <c r="L252" i="2"/>
  <c r="G252" i="2"/>
  <c r="Q252" i="2" s="1"/>
  <c r="T251" i="2"/>
  <c r="S251" i="2"/>
  <c r="R251" i="2"/>
  <c r="Q251" i="2"/>
  <c r="P251" i="2"/>
  <c r="O251" i="2"/>
  <c r="N251" i="2"/>
  <c r="M251" i="2"/>
  <c r="L251" i="2"/>
  <c r="F251" i="2"/>
  <c r="T250" i="2"/>
  <c r="S250" i="2"/>
  <c r="R250" i="2"/>
  <c r="N250" i="2"/>
  <c r="M250" i="2"/>
  <c r="L250" i="2"/>
  <c r="T249" i="2"/>
  <c r="S249" i="2"/>
  <c r="R249" i="2"/>
  <c r="N249" i="2"/>
  <c r="M249" i="2"/>
  <c r="L249" i="2"/>
  <c r="G249" i="2"/>
  <c r="P249" i="2" s="1"/>
  <c r="T248" i="2"/>
  <c r="S248" i="2"/>
  <c r="R248" i="2"/>
  <c r="Q248" i="2"/>
  <c r="P248" i="2"/>
  <c r="O248" i="2"/>
  <c r="N248" i="2"/>
  <c r="M248" i="2"/>
  <c r="L248" i="2"/>
  <c r="F248" i="2"/>
  <c r="T247" i="2"/>
  <c r="S247" i="2"/>
  <c r="R247" i="2"/>
  <c r="Q247" i="2"/>
  <c r="P247" i="2"/>
  <c r="O247" i="2"/>
  <c r="N247" i="2"/>
  <c r="M247" i="2"/>
  <c r="L247" i="2"/>
  <c r="F247" i="2"/>
  <c r="T246" i="2"/>
  <c r="S246" i="2"/>
  <c r="R246" i="2"/>
  <c r="Q246" i="2"/>
  <c r="P246" i="2"/>
  <c r="O246" i="2"/>
  <c r="N246" i="2"/>
  <c r="M246" i="2"/>
  <c r="L246" i="2"/>
  <c r="F246" i="2"/>
  <c r="T245" i="2"/>
  <c r="S245" i="2"/>
  <c r="R245" i="2"/>
  <c r="N245" i="2"/>
  <c r="M245" i="2"/>
  <c r="L245" i="2"/>
  <c r="G245" i="2"/>
  <c r="O245" i="2" s="1"/>
  <c r="T244" i="2"/>
  <c r="S244" i="2"/>
  <c r="R244" i="2"/>
  <c r="N244" i="2"/>
  <c r="M244" i="2"/>
  <c r="L244" i="2"/>
  <c r="G244" i="2"/>
  <c r="F244" i="2" s="1"/>
  <c r="T243" i="2"/>
  <c r="S243" i="2"/>
  <c r="R243" i="2"/>
  <c r="N243" i="2"/>
  <c r="M243" i="2"/>
  <c r="L243" i="2"/>
  <c r="G243" i="2"/>
  <c r="O243" i="2" s="1"/>
  <c r="T242" i="2"/>
  <c r="S242" i="2"/>
  <c r="R242" i="2"/>
  <c r="N242" i="2"/>
  <c r="M242" i="2"/>
  <c r="L242" i="2"/>
  <c r="T241" i="2"/>
  <c r="S241" i="2"/>
  <c r="R241" i="2"/>
  <c r="N241" i="2"/>
  <c r="M241" i="2"/>
  <c r="L241" i="2"/>
  <c r="T240" i="2"/>
  <c r="S240" i="2"/>
  <c r="R240" i="2"/>
  <c r="N240" i="2"/>
  <c r="M240" i="2"/>
  <c r="L240" i="2"/>
  <c r="G240" i="2"/>
  <c r="F240" i="2" s="1"/>
  <c r="T239" i="2"/>
  <c r="S239" i="2"/>
  <c r="R239" i="2"/>
  <c r="N239" i="2"/>
  <c r="M239" i="2"/>
  <c r="L239" i="2"/>
  <c r="G239" i="2"/>
  <c r="P239" i="2" s="1"/>
  <c r="T238" i="2"/>
  <c r="S238" i="2"/>
  <c r="R238" i="2"/>
  <c r="N238" i="2"/>
  <c r="M238" i="2"/>
  <c r="L238" i="2"/>
  <c r="G238" i="2"/>
  <c r="Q238" i="2" s="1"/>
  <c r="T237" i="2"/>
  <c r="S237" i="2"/>
  <c r="R237" i="2"/>
  <c r="N237" i="2"/>
  <c r="M237" i="2"/>
  <c r="L237" i="2"/>
  <c r="G237" i="2"/>
  <c r="O237" i="2" s="1"/>
  <c r="T236" i="2"/>
  <c r="S236" i="2"/>
  <c r="R236" i="2"/>
  <c r="N236" i="2"/>
  <c r="M236" i="2"/>
  <c r="L236" i="2"/>
  <c r="G236" i="2"/>
  <c r="Q236" i="2" s="1"/>
  <c r="T235" i="2"/>
  <c r="S235" i="2"/>
  <c r="R235" i="2"/>
  <c r="Q235" i="2"/>
  <c r="P235" i="2"/>
  <c r="O235" i="2"/>
  <c r="N235" i="2"/>
  <c r="M235" i="2"/>
  <c r="L235" i="2"/>
  <c r="F235" i="2"/>
  <c r="T234" i="2"/>
  <c r="S234" i="2"/>
  <c r="R234" i="2"/>
  <c r="Q234" i="2"/>
  <c r="P234" i="2"/>
  <c r="O234" i="2"/>
  <c r="N234" i="2"/>
  <c r="M234" i="2"/>
  <c r="L234" i="2"/>
  <c r="F234" i="2"/>
  <c r="T233" i="2"/>
  <c r="S233" i="2"/>
  <c r="R233" i="2"/>
  <c r="N233" i="2"/>
  <c r="M233" i="2"/>
  <c r="L233" i="2"/>
  <c r="G233" i="2"/>
  <c r="P233" i="2" s="1"/>
  <c r="T232" i="2"/>
  <c r="S232" i="2"/>
  <c r="R232" i="2"/>
  <c r="N232" i="2"/>
  <c r="M232" i="2"/>
  <c r="L232" i="2"/>
  <c r="G232" i="2"/>
  <c r="F232" i="2" s="1"/>
  <c r="T231" i="2"/>
  <c r="S231" i="2"/>
  <c r="R231" i="2"/>
  <c r="N231" i="2"/>
  <c r="M231" i="2"/>
  <c r="L231" i="2"/>
  <c r="T230" i="2"/>
  <c r="S230" i="2"/>
  <c r="R230" i="2"/>
  <c r="N230" i="2"/>
  <c r="M230" i="2"/>
  <c r="L230" i="2"/>
  <c r="T229" i="2"/>
  <c r="S229" i="2"/>
  <c r="R229" i="2"/>
  <c r="N229" i="2"/>
  <c r="M229" i="2"/>
  <c r="L229" i="2"/>
  <c r="T228" i="2"/>
  <c r="S228" i="2"/>
  <c r="R228" i="2"/>
  <c r="N228" i="2"/>
  <c r="M228" i="2"/>
  <c r="L228" i="2"/>
  <c r="G228" i="2"/>
  <c r="O228" i="2" s="1"/>
  <c r="T227" i="2"/>
  <c r="S227" i="2"/>
  <c r="R227" i="2"/>
  <c r="N227" i="2"/>
  <c r="M227" i="2"/>
  <c r="L227" i="2"/>
  <c r="G227" i="2"/>
  <c r="F227" i="2" s="1"/>
  <c r="T226" i="2"/>
  <c r="S226" i="2"/>
  <c r="R226" i="2"/>
  <c r="N226" i="2"/>
  <c r="M226" i="2"/>
  <c r="L226" i="2"/>
  <c r="G226" i="2"/>
  <c r="T225" i="2"/>
  <c r="S225" i="2"/>
  <c r="R225" i="2"/>
  <c r="Q225" i="2"/>
  <c r="P225" i="2"/>
  <c r="O225" i="2"/>
  <c r="N225" i="2"/>
  <c r="M225" i="2"/>
  <c r="L225" i="2"/>
  <c r="F225" i="2"/>
  <c r="T224" i="2"/>
  <c r="S224" i="2"/>
  <c r="R224" i="2"/>
  <c r="N224" i="2"/>
  <c r="M224" i="2"/>
  <c r="L224" i="2"/>
  <c r="G224" i="2"/>
  <c r="Q224" i="2" s="1"/>
  <c r="T223" i="2"/>
  <c r="S223" i="2"/>
  <c r="R223" i="2"/>
  <c r="N223" i="2"/>
  <c r="M223" i="2"/>
  <c r="L223" i="2"/>
  <c r="T222" i="2"/>
  <c r="S222" i="2"/>
  <c r="R222" i="2"/>
  <c r="Q222" i="2"/>
  <c r="P222" i="2"/>
  <c r="O222" i="2"/>
  <c r="N222" i="2"/>
  <c r="M222" i="2"/>
  <c r="L222" i="2"/>
  <c r="F222" i="2"/>
  <c r="T221" i="2"/>
  <c r="S221" i="2"/>
  <c r="R221" i="2"/>
  <c r="N221" i="2"/>
  <c r="M221" i="2"/>
  <c r="L221" i="2"/>
  <c r="G221" i="2"/>
  <c r="F221" i="2" s="1"/>
  <c r="T220" i="2"/>
  <c r="S220" i="2"/>
  <c r="R220" i="2"/>
  <c r="N220" i="2"/>
  <c r="M220" i="2"/>
  <c r="L220" i="2"/>
  <c r="G220" i="2"/>
  <c r="T219" i="2"/>
  <c r="S219" i="2"/>
  <c r="R219" i="2"/>
  <c r="N219" i="2"/>
  <c r="M219" i="2"/>
  <c r="L219" i="2"/>
  <c r="T218" i="2"/>
  <c r="S218" i="2"/>
  <c r="R218" i="2"/>
  <c r="N218" i="2"/>
  <c r="M218" i="2"/>
  <c r="L218" i="2"/>
  <c r="G218" i="2"/>
  <c r="Q218" i="2" s="1"/>
  <c r="T217" i="2"/>
  <c r="S217" i="2"/>
  <c r="R217" i="2"/>
  <c r="N217" i="2"/>
  <c r="M217" i="2"/>
  <c r="L217" i="2"/>
  <c r="G217" i="2"/>
  <c r="F217" i="2" s="1"/>
  <c r="T216" i="2"/>
  <c r="S216" i="2"/>
  <c r="R216" i="2"/>
  <c r="N216" i="2"/>
  <c r="M216" i="2"/>
  <c r="L216" i="2"/>
  <c r="T215" i="2"/>
  <c r="S215" i="2"/>
  <c r="R215" i="2"/>
  <c r="N215" i="2"/>
  <c r="M215" i="2"/>
  <c r="L215" i="2"/>
  <c r="G215" i="2"/>
  <c r="Q215" i="2" s="1"/>
  <c r="T214" i="2"/>
  <c r="S214" i="2"/>
  <c r="R214" i="2"/>
  <c r="N214" i="2"/>
  <c r="M214" i="2"/>
  <c r="L214" i="2"/>
  <c r="G214" i="2"/>
  <c r="F214" i="2" s="1"/>
  <c r="T213" i="2"/>
  <c r="S213" i="2"/>
  <c r="R213" i="2"/>
  <c r="N213" i="2"/>
  <c r="M213" i="2"/>
  <c r="L213" i="2"/>
  <c r="G213" i="2"/>
  <c r="Q213" i="2" s="1"/>
  <c r="T212" i="2"/>
  <c r="S212" i="2"/>
  <c r="R212" i="2"/>
  <c r="Q212" i="2"/>
  <c r="P212" i="2"/>
  <c r="O212" i="2"/>
  <c r="N212" i="2"/>
  <c r="M212" i="2"/>
  <c r="L212" i="2"/>
  <c r="F212" i="2"/>
  <c r="T211" i="2"/>
  <c r="S211" i="2"/>
  <c r="R211" i="2"/>
  <c r="N211" i="2"/>
  <c r="M211" i="2"/>
  <c r="L211" i="2"/>
  <c r="G211" i="2"/>
  <c r="F211" i="2" s="1"/>
  <c r="T210" i="2"/>
  <c r="S210" i="2"/>
  <c r="R210" i="2"/>
  <c r="N210" i="2"/>
  <c r="M210" i="2"/>
  <c r="L210" i="2"/>
  <c r="G210" i="2"/>
  <c r="F210" i="2" s="1"/>
  <c r="T209" i="2"/>
  <c r="S209" i="2"/>
  <c r="R209" i="2"/>
  <c r="N209" i="2"/>
  <c r="M209" i="2"/>
  <c r="L209" i="2"/>
  <c r="G209" i="2"/>
  <c r="P209" i="2" s="1"/>
  <c r="T208" i="2"/>
  <c r="S208" i="2"/>
  <c r="R208" i="2"/>
  <c r="N208" i="2"/>
  <c r="M208" i="2"/>
  <c r="L208" i="2"/>
  <c r="T207" i="2"/>
  <c r="S207" i="2"/>
  <c r="R207" i="2"/>
  <c r="Q207" i="2"/>
  <c r="P207" i="2"/>
  <c r="O207" i="2"/>
  <c r="N207" i="2"/>
  <c r="M207" i="2"/>
  <c r="L207" i="2"/>
  <c r="F207" i="2"/>
  <c r="T206" i="2"/>
  <c r="S206" i="2"/>
  <c r="R206" i="2"/>
  <c r="N206" i="2"/>
  <c r="M206" i="2"/>
  <c r="L206" i="2"/>
  <c r="G206" i="2"/>
  <c r="O206" i="2" s="1"/>
  <c r="T205" i="2"/>
  <c r="S205" i="2"/>
  <c r="R205" i="2"/>
  <c r="Q205" i="2"/>
  <c r="P205" i="2"/>
  <c r="O205" i="2"/>
  <c r="N205" i="2"/>
  <c r="M205" i="2"/>
  <c r="L205" i="2"/>
  <c r="F205" i="2"/>
  <c r="T204" i="2"/>
  <c r="S204" i="2"/>
  <c r="R204" i="2"/>
  <c r="Q204" i="2"/>
  <c r="P204" i="2"/>
  <c r="O204" i="2"/>
  <c r="N204" i="2"/>
  <c r="M204" i="2"/>
  <c r="L204" i="2"/>
  <c r="F204" i="2"/>
  <c r="T203" i="2"/>
  <c r="S203" i="2"/>
  <c r="R203" i="2"/>
  <c r="N203" i="2"/>
  <c r="M203" i="2"/>
  <c r="L203" i="2"/>
  <c r="G203" i="2"/>
  <c r="Q203" i="2" s="1"/>
  <c r="T202" i="2"/>
  <c r="S202" i="2"/>
  <c r="R202" i="2"/>
  <c r="N202" i="2"/>
  <c r="M202" i="2"/>
  <c r="L202" i="2"/>
  <c r="G202" i="2"/>
  <c r="F202" i="2" s="1"/>
  <c r="T201" i="2"/>
  <c r="S201" i="2"/>
  <c r="R201" i="2"/>
  <c r="N201" i="2"/>
  <c r="M201" i="2"/>
  <c r="L201" i="2"/>
  <c r="G201" i="2"/>
  <c r="F201" i="2" s="1"/>
  <c r="T200" i="2"/>
  <c r="S200" i="2"/>
  <c r="R200" i="2"/>
  <c r="N200" i="2"/>
  <c r="M200" i="2"/>
  <c r="L200" i="2"/>
  <c r="G200" i="2"/>
  <c r="P200" i="2" s="1"/>
  <c r="T199" i="2"/>
  <c r="S199" i="2"/>
  <c r="R199" i="2"/>
  <c r="N199" i="2"/>
  <c r="M199" i="2"/>
  <c r="L199" i="2"/>
  <c r="T198" i="2"/>
  <c r="S198" i="2"/>
  <c r="R198" i="2"/>
  <c r="N198" i="2"/>
  <c r="M198" i="2"/>
  <c r="L198" i="2"/>
  <c r="T197" i="2"/>
  <c r="S197" i="2"/>
  <c r="R197" i="2"/>
  <c r="N197" i="2"/>
  <c r="M197" i="2"/>
  <c r="L197" i="2"/>
  <c r="G197" i="2"/>
  <c r="P197" i="2" s="1"/>
  <c r="T196" i="2"/>
  <c r="S196" i="2"/>
  <c r="R196" i="2"/>
  <c r="Q196" i="2"/>
  <c r="P196" i="2"/>
  <c r="O196" i="2"/>
  <c r="N196" i="2"/>
  <c r="M196" i="2"/>
  <c r="L196" i="2"/>
  <c r="F196" i="2"/>
  <c r="T195" i="2"/>
  <c r="S195" i="2"/>
  <c r="R195" i="2"/>
  <c r="N195" i="2"/>
  <c r="M195" i="2"/>
  <c r="L195" i="2"/>
  <c r="G195" i="2"/>
  <c r="P195" i="2" s="1"/>
  <c r="T194" i="2"/>
  <c r="S194" i="2"/>
  <c r="R194" i="2"/>
  <c r="N194" i="2"/>
  <c r="M194" i="2"/>
  <c r="L194" i="2"/>
  <c r="G194" i="2"/>
  <c r="O194" i="2" s="1"/>
  <c r="T193" i="2"/>
  <c r="S193" i="2"/>
  <c r="R193" i="2"/>
  <c r="N193" i="2"/>
  <c r="M193" i="2"/>
  <c r="L193" i="2"/>
  <c r="G193" i="2"/>
  <c r="T192" i="2"/>
  <c r="S192" i="2"/>
  <c r="R192" i="2"/>
  <c r="N192" i="2"/>
  <c r="M192" i="2"/>
  <c r="L192" i="2"/>
  <c r="T191" i="2"/>
  <c r="S191" i="2"/>
  <c r="R191" i="2"/>
  <c r="N191" i="2"/>
  <c r="M191" i="2"/>
  <c r="L191" i="2"/>
  <c r="T190" i="2"/>
  <c r="S190" i="2"/>
  <c r="R190" i="2"/>
  <c r="N190" i="2"/>
  <c r="M190" i="2"/>
  <c r="L190" i="2"/>
  <c r="G190" i="2"/>
  <c r="Q190" i="2" s="1"/>
  <c r="T189" i="2"/>
  <c r="S189" i="2"/>
  <c r="R189" i="2"/>
  <c r="N189" i="2"/>
  <c r="M189" i="2"/>
  <c r="L189" i="2"/>
  <c r="G189" i="2"/>
  <c r="F189" i="2" s="1"/>
  <c r="T188" i="2"/>
  <c r="S188" i="2"/>
  <c r="R188" i="2"/>
  <c r="N188" i="2"/>
  <c r="M188" i="2"/>
  <c r="L188" i="2"/>
  <c r="G188" i="2"/>
  <c r="F188" i="2" s="1"/>
  <c r="T187" i="2"/>
  <c r="S187" i="2"/>
  <c r="R187" i="2"/>
  <c r="N187" i="2"/>
  <c r="M187" i="2"/>
  <c r="L187" i="2"/>
  <c r="T186" i="2"/>
  <c r="S186" i="2"/>
  <c r="R186" i="2"/>
  <c r="N186" i="2"/>
  <c r="M186" i="2"/>
  <c r="L186" i="2"/>
  <c r="G186" i="2"/>
  <c r="F186" i="2" s="1"/>
  <c r="T185" i="2"/>
  <c r="S185" i="2"/>
  <c r="R185" i="2"/>
  <c r="N185" i="2"/>
  <c r="M185" i="2"/>
  <c r="L185" i="2"/>
  <c r="T184" i="2"/>
  <c r="S184" i="2"/>
  <c r="R184" i="2"/>
  <c r="N184" i="2"/>
  <c r="M184" i="2"/>
  <c r="L184" i="2"/>
  <c r="T183" i="2"/>
  <c r="S183" i="2"/>
  <c r="R183" i="2"/>
  <c r="N183" i="2"/>
  <c r="M183" i="2"/>
  <c r="L183" i="2"/>
  <c r="T182" i="2"/>
  <c r="S182" i="2"/>
  <c r="R182" i="2"/>
  <c r="N182" i="2"/>
  <c r="M182" i="2"/>
  <c r="L182" i="2"/>
  <c r="G182" i="2"/>
  <c r="F182" i="2" s="1"/>
  <c r="T181" i="2"/>
  <c r="S181" i="2"/>
  <c r="R181" i="2"/>
  <c r="N181" i="2"/>
  <c r="M181" i="2"/>
  <c r="L181" i="2"/>
  <c r="G181" i="2"/>
  <c r="P181" i="2" s="1"/>
  <c r="T180" i="2"/>
  <c r="S180" i="2"/>
  <c r="R180" i="2"/>
  <c r="N180" i="2"/>
  <c r="M180" i="2"/>
  <c r="L180" i="2"/>
  <c r="G180" i="2"/>
  <c r="F180" i="2" s="1"/>
  <c r="T179" i="2"/>
  <c r="S179" i="2"/>
  <c r="R179" i="2"/>
  <c r="N179" i="2"/>
  <c r="M179" i="2"/>
  <c r="L179" i="2"/>
  <c r="G179" i="2"/>
  <c r="O179" i="2" s="1"/>
  <c r="T178" i="2"/>
  <c r="S178" i="2"/>
  <c r="R178" i="2"/>
  <c r="N178" i="2"/>
  <c r="M178" i="2"/>
  <c r="L178" i="2"/>
  <c r="G178" i="2"/>
  <c r="O178" i="2" s="1"/>
  <c r="T177" i="2"/>
  <c r="S177" i="2"/>
  <c r="R177" i="2"/>
  <c r="N177" i="2"/>
  <c r="M177" i="2"/>
  <c r="L177" i="2"/>
  <c r="G177" i="2"/>
  <c r="T176" i="2"/>
  <c r="S176" i="2"/>
  <c r="R176" i="2"/>
  <c r="N176" i="2"/>
  <c r="M176" i="2"/>
  <c r="L176" i="2"/>
  <c r="T175" i="2"/>
  <c r="S175" i="2"/>
  <c r="R175" i="2"/>
  <c r="Q175" i="2"/>
  <c r="P175" i="2"/>
  <c r="O175" i="2"/>
  <c r="N175" i="2"/>
  <c r="M175" i="2"/>
  <c r="L175" i="2"/>
  <c r="F175" i="2"/>
  <c r="T174" i="2"/>
  <c r="S174" i="2"/>
  <c r="R174" i="2"/>
  <c r="N174" i="2"/>
  <c r="M174" i="2"/>
  <c r="L174" i="2"/>
  <c r="T173" i="2"/>
  <c r="S173" i="2"/>
  <c r="R173" i="2"/>
  <c r="N173" i="2"/>
  <c r="M173" i="2"/>
  <c r="L173" i="2"/>
  <c r="G173" i="2"/>
  <c r="P173" i="2" s="1"/>
  <c r="T172" i="2"/>
  <c r="S172" i="2"/>
  <c r="R172" i="2"/>
  <c r="Q172" i="2"/>
  <c r="P172" i="2"/>
  <c r="O172" i="2"/>
  <c r="N172" i="2"/>
  <c r="M172" i="2"/>
  <c r="L172" i="2"/>
  <c r="F172" i="2"/>
  <c r="T171" i="2"/>
  <c r="S171" i="2"/>
  <c r="R171" i="2"/>
  <c r="N171" i="2"/>
  <c r="M171" i="2"/>
  <c r="L171" i="2"/>
  <c r="T170" i="2"/>
  <c r="S170" i="2"/>
  <c r="R170" i="2"/>
  <c r="N170" i="2"/>
  <c r="M170" i="2"/>
  <c r="L170" i="2"/>
  <c r="T169" i="2"/>
  <c r="S169" i="2"/>
  <c r="R169" i="2"/>
  <c r="N169" i="2"/>
  <c r="M169" i="2"/>
  <c r="L169" i="2"/>
  <c r="T168" i="2"/>
  <c r="S168" i="2"/>
  <c r="R168" i="2"/>
  <c r="Q168" i="2"/>
  <c r="P168" i="2"/>
  <c r="O168" i="2"/>
  <c r="N168" i="2"/>
  <c r="M168" i="2"/>
  <c r="L168" i="2"/>
  <c r="F168" i="2"/>
  <c r="T167" i="2"/>
  <c r="S167" i="2"/>
  <c r="R167" i="2"/>
  <c r="N167" i="2"/>
  <c r="M167" i="2"/>
  <c r="L167" i="2"/>
  <c r="T166" i="2"/>
  <c r="S166" i="2"/>
  <c r="R166" i="2"/>
  <c r="Q166" i="2"/>
  <c r="P166" i="2"/>
  <c r="O166" i="2"/>
  <c r="N166" i="2"/>
  <c r="M166" i="2"/>
  <c r="L166" i="2"/>
  <c r="F166" i="2"/>
  <c r="T165" i="2"/>
  <c r="S165" i="2"/>
  <c r="R165" i="2"/>
  <c r="N165" i="2"/>
  <c r="M165" i="2"/>
  <c r="L165" i="2"/>
  <c r="G165" i="2"/>
  <c r="F165" i="2" s="1"/>
  <c r="T164" i="2"/>
  <c r="S164" i="2"/>
  <c r="R164" i="2"/>
  <c r="N164" i="2"/>
  <c r="M164" i="2"/>
  <c r="L164" i="2"/>
  <c r="G164" i="2"/>
  <c r="Q164" i="2" s="1"/>
  <c r="T163" i="2"/>
  <c r="S163" i="2"/>
  <c r="R163" i="2"/>
  <c r="N163" i="2"/>
  <c r="M163" i="2"/>
  <c r="L163" i="2"/>
  <c r="T162" i="2"/>
  <c r="S162" i="2"/>
  <c r="R162" i="2"/>
  <c r="N162" i="2"/>
  <c r="M162" i="2"/>
  <c r="L162" i="2"/>
  <c r="G162" i="2"/>
  <c r="P162" i="2" s="1"/>
  <c r="T161" i="2"/>
  <c r="S161" i="2"/>
  <c r="R161" i="2"/>
  <c r="N161" i="2"/>
  <c r="M161" i="2"/>
  <c r="L161" i="2"/>
  <c r="T160" i="2"/>
  <c r="S160" i="2"/>
  <c r="R160" i="2"/>
  <c r="N160" i="2"/>
  <c r="M160" i="2"/>
  <c r="L160" i="2"/>
  <c r="T159" i="2"/>
  <c r="S159" i="2"/>
  <c r="R159" i="2"/>
  <c r="N159" i="2"/>
  <c r="M159" i="2"/>
  <c r="L159" i="2"/>
  <c r="T158" i="2"/>
  <c r="S158" i="2"/>
  <c r="R158" i="2"/>
  <c r="N158" i="2"/>
  <c r="M158" i="2"/>
  <c r="L158" i="2"/>
  <c r="G158" i="2"/>
  <c r="T157" i="2"/>
  <c r="S157" i="2"/>
  <c r="R157" i="2"/>
  <c r="N157" i="2"/>
  <c r="M157" i="2"/>
  <c r="L157" i="2"/>
  <c r="G157" i="2"/>
  <c r="F157" i="2" s="1"/>
  <c r="T156" i="2"/>
  <c r="S156" i="2"/>
  <c r="R156" i="2"/>
  <c r="N156" i="2"/>
  <c r="M156" i="2"/>
  <c r="L156" i="2"/>
  <c r="G156" i="2"/>
  <c r="T155" i="2"/>
  <c r="S155" i="2"/>
  <c r="R155" i="2"/>
  <c r="N155" i="2"/>
  <c r="M155" i="2"/>
  <c r="L155" i="2"/>
  <c r="T154" i="2"/>
  <c r="S154" i="2"/>
  <c r="R154" i="2"/>
  <c r="N154" i="2"/>
  <c r="M154" i="2"/>
  <c r="L154" i="2"/>
  <c r="G154" i="2"/>
  <c r="F154" i="2" s="1"/>
  <c r="T153" i="2"/>
  <c r="S153" i="2"/>
  <c r="R153" i="2"/>
  <c r="N153" i="2"/>
  <c r="M153" i="2"/>
  <c r="L153" i="2"/>
  <c r="T152" i="2"/>
  <c r="S152" i="2"/>
  <c r="R152" i="2"/>
  <c r="N152" i="2"/>
  <c r="M152" i="2"/>
  <c r="L152" i="2"/>
  <c r="T151" i="2"/>
  <c r="S151" i="2"/>
  <c r="R151" i="2"/>
  <c r="N151" i="2"/>
  <c r="M151" i="2"/>
  <c r="L151" i="2"/>
  <c r="G151" i="2"/>
  <c r="T150" i="2"/>
  <c r="S150" i="2"/>
  <c r="R150" i="2"/>
  <c r="N150" i="2"/>
  <c r="M150" i="2"/>
  <c r="L150" i="2"/>
  <c r="T149" i="2"/>
  <c r="S149" i="2"/>
  <c r="R149" i="2"/>
  <c r="N149" i="2"/>
  <c r="M149" i="2"/>
  <c r="L149" i="2"/>
  <c r="G149" i="2"/>
  <c r="Q149" i="2" s="1"/>
  <c r="T148" i="2"/>
  <c r="S148" i="2"/>
  <c r="R148" i="2"/>
  <c r="N148" i="2"/>
  <c r="M148" i="2"/>
  <c r="L148" i="2"/>
  <c r="G148" i="2"/>
  <c r="O148" i="2" s="1"/>
  <c r="T147" i="2"/>
  <c r="S147" i="2"/>
  <c r="R147" i="2"/>
  <c r="N147" i="2"/>
  <c r="M147" i="2"/>
  <c r="L147" i="2"/>
  <c r="G147" i="2"/>
  <c r="F147" i="2" s="1"/>
  <c r="T146" i="2"/>
  <c r="S146" i="2"/>
  <c r="R146" i="2"/>
  <c r="N146" i="2"/>
  <c r="M146" i="2"/>
  <c r="L146" i="2"/>
  <c r="T145" i="2"/>
  <c r="S145" i="2"/>
  <c r="R145" i="2"/>
  <c r="N145" i="2"/>
  <c r="M145" i="2"/>
  <c r="L145" i="2"/>
  <c r="G145" i="2"/>
  <c r="P145" i="2" s="1"/>
  <c r="T144" i="2"/>
  <c r="S144" i="2"/>
  <c r="R144" i="2"/>
  <c r="N144" i="2"/>
  <c r="M144" i="2"/>
  <c r="L144" i="2"/>
  <c r="G144" i="2"/>
  <c r="F144" i="2" s="1"/>
  <c r="T143" i="2"/>
  <c r="S143" i="2"/>
  <c r="R143" i="2"/>
  <c r="Q143" i="2"/>
  <c r="P143" i="2"/>
  <c r="O143" i="2"/>
  <c r="N143" i="2"/>
  <c r="M143" i="2"/>
  <c r="L143" i="2"/>
  <c r="F143" i="2"/>
  <c r="T142" i="2"/>
  <c r="S142" i="2"/>
  <c r="R142" i="2"/>
  <c r="Q142" i="2"/>
  <c r="P142" i="2"/>
  <c r="O142" i="2"/>
  <c r="N142" i="2"/>
  <c r="M142" i="2"/>
  <c r="L142" i="2"/>
  <c r="F142" i="2"/>
  <c r="T141" i="2"/>
  <c r="S141" i="2"/>
  <c r="R141" i="2"/>
  <c r="N141" i="2"/>
  <c r="M141" i="2"/>
  <c r="L141" i="2"/>
  <c r="G141" i="2"/>
  <c r="P141" i="2" s="1"/>
  <c r="T140" i="2"/>
  <c r="S140" i="2"/>
  <c r="R140" i="2"/>
  <c r="N140" i="2"/>
  <c r="M140" i="2"/>
  <c r="L140" i="2"/>
  <c r="G140" i="2"/>
  <c r="Q140" i="2" s="1"/>
  <c r="T139" i="2"/>
  <c r="S139" i="2"/>
  <c r="R139" i="2"/>
  <c r="N139" i="2"/>
  <c r="M139" i="2"/>
  <c r="L139" i="2"/>
  <c r="G139" i="2"/>
  <c r="T138" i="2"/>
  <c r="S138" i="2"/>
  <c r="R138" i="2"/>
  <c r="N138" i="2"/>
  <c r="M138" i="2"/>
  <c r="L138" i="2"/>
  <c r="T137" i="2"/>
  <c r="S137" i="2"/>
  <c r="R137" i="2"/>
  <c r="Q137" i="2"/>
  <c r="P137" i="2"/>
  <c r="O137" i="2"/>
  <c r="N137" i="2"/>
  <c r="M137" i="2"/>
  <c r="L137" i="2"/>
  <c r="F137" i="2"/>
  <c r="T136" i="2"/>
  <c r="S136" i="2"/>
  <c r="R136" i="2"/>
  <c r="N136" i="2"/>
  <c r="M136" i="2"/>
  <c r="L136" i="2"/>
  <c r="G136" i="2"/>
  <c r="F136" i="2" s="1"/>
  <c r="T135" i="2"/>
  <c r="S135" i="2"/>
  <c r="R135" i="2"/>
  <c r="N135" i="2"/>
  <c r="M135" i="2"/>
  <c r="L135" i="2"/>
  <c r="T134" i="2"/>
  <c r="S134" i="2"/>
  <c r="R134" i="2"/>
  <c r="Q134" i="2"/>
  <c r="P134" i="2"/>
  <c r="O134" i="2"/>
  <c r="N134" i="2"/>
  <c r="M134" i="2"/>
  <c r="L134" i="2"/>
  <c r="F134" i="2"/>
  <c r="T133" i="2"/>
  <c r="S133" i="2"/>
  <c r="R133" i="2"/>
  <c r="N133" i="2"/>
  <c r="M133" i="2"/>
  <c r="L133" i="2"/>
  <c r="G133" i="2"/>
  <c r="P133" i="2" s="1"/>
  <c r="T132" i="2"/>
  <c r="S132" i="2"/>
  <c r="R132" i="2"/>
  <c r="N132" i="2"/>
  <c r="M132" i="2"/>
  <c r="L132" i="2"/>
  <c r="G132" i="2"/>
  <c r="Q132" i="2" s="1"/>
  <c r="T131" i="2"/>
  <c r="S131" i="2"/>
  <c r="R131" i="2"/>
  <c r="N131" i="2"/>
  <c r="M131" i="2"/>
  <c r="L131" i="2"/>
  <c r="G131" i="2"/>
  <c r="Q131" i="2" s="1"/>
  <c r="T130" i="2"/>
  <c r="S130" i="2"/>
  <c r="R130" i="2"/>
  <c r="N130" i="2"/>
  <c r="M130" i="2"/>
  <c r="L130" i="2"/>
  <c r="G130" i="2"/>
  <c r="Q130" i="2" s="1"/>
  <c r="T129" i="2"/>
  <c r="S129" i="2"/>
  <c r="R129" i="2"/>
  <c r="N129" i="2"/>
  <c r="M129" i="2"/>
  <c r="L129" i="2"/>
  <c r="T128" i="2"/>
  <c r="S128" i="2"/>
  <c r="R128" i="2"/>
  <c r="N128" i="2"/>
  <c r="M128" i="2"/>
  <c r="L128" i="2"/>
  <c r="T127" i="2"/>
  <c r="S127" i="2"/>
  <c r="R127" i="2"/>
  <c r="N127" i="2"/>
  <c r="M127" i="2"/>
  <c r="L127" i="2"/>
  <c r="G127" i="2"/>
  <c r="O127" i="2" s="1"/>
  <c r="T126" i="2"/>
  <c r="S126" i="2"/>
  <c r="R126" i="2"/>
  <c r="N126" i="2"/>
  <c r="M126" i="2"/>
  <c r="L126" i="2"/>
  <c r="T125" i="2"/>
  <c r="S125" i="2"/>
  <c r="R125" i="2"/>
  <c r="N125" i="2"/>
  <c r="M125" i="2"/>
  <c r="L125" i="2"/>
  <c r="T124" i="2"/>
  <c r="S124" i="2"/>
  <c r="R124" i="2"/>
  <c r="N124" i="2"/>
  <c r="M124" i="2"/>
  <c r="L124" i="2"/>
  <c r="G124" i="2"/>
  <c r="F124" i="2" s="1"/>
  <c r="T123" i="2"/>
  <c r="S123" i="2"/>
  <c r="R123" i="2"/>
  <c r="N123" i="2"/>
  <c r="M123" i="2"/>
  <c r="L123" i="2"/>
  <c r="T122" i="2"/>
  <c r="S122" i="2"/>
  <c r="R122" i="2"/>
  <c r="N122" i="2"/>
  <c r="M122" i="2"/>
  <c r="L122" i="2"/>
  <c r="G122" i="2"/>
  <c r="Q122" i="2" s="1"/>
  <c r="T121" i="2"/>
  <c r="S121" i="2"/>
  <c r="R121" i="2"/>
  <c r="N121" i="2"/>
  <c r="M121" i="2"/>
  <c r="L121" i="2"/>
  <c r="G121" i="2"/>
  <c r="O121" i="2" s="1"/>
  <c r="T120" i="2"/>
  <c r="S120" i="2"/>
  <c r="R120" i="2"/>
  <c r="N120" i="2"/>
  <c r="M120" i="2"/>
  <c r="L120" i="2"/>
  <c r="T119" i="2"/>
  <c r="S119" i="2"/>
  <c r="R119" i="2"/>
  <c r="N119" i="2"/>
  <c r="M119" i="2"/>
  <c r="L119" i="2"/>
  <c r="G119" i="2"/>
  <c r="Q119" i="2" s="1"/>
  <c r="T118" i="2"/>
  <c r="S118" i="2"/>
  <c r="R118" i="2"/>
  <c r="N118" i="2"/>
  <c r="M118" i="2"/>
  <c r="L118" i="2"/>
  <c r="G118" i="2"/>
  <c r="P118" i="2" s="1"/>
  <c r="T117" i="2"/>
  <c r="S117" i="2"/>
  <c r="R117" i="2"/>
  <c r="N117" i="2"/>
  <c r="M117" i="2"/>
  <c r="L117" i="2"/>
  <c r="G117" i="2"/>
  <c r="O117" i="2" s="1"/>
  <c r="T116" i="2"/>
  <c r="S116" i="2"/>
  <c r="R116" i="2"/>
  <c r="N116" i="2"/>
  <c r="M116" i="2"/>
  <c r="L116" i="2"/>
  <c r="G116" i="2"/>
  <c r="Q116" i="2" s="1"/>
  <c r="T115" i="2"/>
  <c r="S115" i="2"/>
  <c r="R115" i="2"/>
  <c r="N115" i="2"/>
  <c r="M115" i="2"/>
  <c r="L115" i="2"/>
  <c r="G115" i="2"/>
  <c r="P115" i="2" s="1"/>
  <c r="T114" i="2"/>
  <c r="S114" i="2"/>
  <c r="R114" i="2"/>
  <c r="N114" i="2"/>
  <c r="M114" i="2"/>
  <c r="L114" i="2"/>
  <c r="T113" i="2"/>
  <c r="S113" i="2"/>
  <c r="R113" i="2"/>
  <c r="N113" i="2"/>
  <c r="M113" i="2"/>
  <c r="L113" i="2"/>
  <c r="T112" i="2"/>
  <c r="S112" i="2"/>
  <c r="R112" i="2"/>
  <c r="N112" i="2"/>
  <c r="M112" i="2"/>
  <c r="L112" i="2"/>
  <c r="G112" i="2"/>
  <c r="F112" i="2" s="1"/>
  <c r="T111" i="2"/>
  <c r="S111" i="2"/>
  <c r="R111" i="2"/>
  <c r="N111" i="2"/>
  <c r="M111" i="2"/>
  <c r="L111" i="2"/>
  <c r="G111" i="2"/>
  <c r="F111" i="2" s="1"/>
  <c r="T110" i="2"/>
  <c r="S110" i="2"/>
  <c r="R110" i="2"/>
  <c r="N110" i="2"/>
  <c r="M110" i="2"/>
  <c r="L110" i="2"/>
  <c r="T109" i="2"/>
  <c r="S109" i="2"/>
  <c r="R109" i="2"/>
  <c r="N109" i="2"/>
  <c r="M109" i="2"/>
  <c r="L109" i="2"/>
  <c r="G109" i="2"/>
  <c r="T108" i="2"/>
  <c r="S108" i="2"/>
  <c r="R108" i="2"/>
  <c r="N108" i="2"/>
  <c r="M108" i="2"/>
  <c r="L108" i="2"/>
  <c r="T107" i="2"/>
  <c r="S107" i="2"/>
  <c r="R107" i="2"/>
  <c r="N107" i="2"/>
  <c r="M107" i="2"/>
  <c r="L107" i="2"/>
  <c r="G107" i="2"/>
  <c r="F107" i="2" s="1"/>
  <c r="T106" i="2"/>
  <c r="S106" i="2"/>
  <c r="R106" i="2"/>
  <c r="N106" i="2"/>
  <c r="M106" i="2"/>
  <c r="L106" i="2"/>
  <c r="T105" i="2"/>
  <c r="S105" i="2"/>
  <c r="R105" i="2"/>
  <c r="N105" i="2"/>
  <c r="M105" i="2"/>
  <c r="L105" i="2"/>
  <c r="G105" i="2"/>
  <c r="Q105" i="2" s="1"/>
  <c r="T104" i="2"/>
  <c r="S104" i="2"/>
  <c r="R104" i="2"/>
  <c r="N104" i="2"/>
  <c r="M104" i="2"/>
  <c r="L104" i="2"/>
  <c r="G104" i="2"/>
  <c r="O104" i="2" s="1"/>
  <c r="T103" i="2"/>
  <c r="S103" i="2"/>
  <c r="R103" i="2"/>
  <c r="N103" i="2"/>
  <c r="M103" i="2"/>
  <c r="L103" i="2"/>
  <c r="G103" i="2"/>
  <c r="Q103" i="2" s="1"/>
  <c r="T102" i="2"/>
  <c r="S102" i="2"/>
  <c r="R102" i="2"/>
  <c r="N102" i="2"/>
  <c r="M102" i="2"/>
  <c r="L102" i="2"/>
  <c r="T101" i="2"/>
  <c r="S101" i="2"/>
  <c r="R101" i="2"/>
  <c r="N101" i="2"/>
  <c r="M101" i="2"/>
  <c r="L101" i="2"/>
  <c r="G101" i="2"/>
  <c r="F101" i="2" s="1"/>
  <c r="T100" i="2"/>
  <c r="S100" i="2"/>
  <c r="R100" i="2"/>
  <c r="N100" i="2"/>
  <c r="M100" i="2"/>
  <c r="L100" i="2"/>
  <c r="T99" i="2"/>
  <c r="S99" i="2"/>
  <c r="R99" i="2"/>
  <c r="N99" i="2"/>
  <c r="M99" i="2"/>
  <c r="L99" i="2"/>
  <c r="G99" i="2"/>
  <c r="F99" i="2" s="1"/>
  <c r="T98" i="2"/>
  <c r="S98" i="2"/>
  <c r="R98" i="2"/>
  <c r="N98" i="2"/>
  <c r="M98" i="2"/>
  <c r="L98" i="2"/>
  <c r="G98" i="2"/>
  <c r="F98" i="2" s="1"/>
  <c r="T97" i="2"/>
  <c r="S97" i="2"/>
  <c r="R97" i="2"/>
  <c r="N97" i="2"/>
  <c r="M97" i="2"/>
  <c r="L97" i="2"/>
  <c r="T96" i="2"/>
  <c r="S96" i="2"/>
  <c r="R96" i="2"/>
  <c r="N96" i="2"/>
  <c r="M96" i="2"/>
  <c r="L96" i="2"/>
  <c r="G96" i="2"/>
  <c r="T95" i="2"/>
  <c r="S95" i="2"/>
  <c r="R95" i="2"/>
  <c r="N95" i="2"/>
  <c r="M95" i="2"/>
  <c r="L95" i="2"/>
  <c r="G95" i="2"/>
  <c r="P95" i="2" s="1"/>
  <c r="T94" i="2"/>
  <c r="S94" i="2"/>
  <c r="R94" i="2"/>
  <c r="N94" i="2"/>
  <c r="M94" i="2"/>
  <c r="L94" i="2"/>
  <c r="T93" i="2"/>
  <c r="S93" i="2"/>
  <c r="R93" i="2"/>
  <c r="N93" i="2"/>
  <c r="M93" i="2"/>
  <c r="L93" i="2"/>
  <c r="G93" i="2"/>
  <c r="F93" i="2" s="1"/>
  <c r="T92" i="2"/>
  <c r="S92" i="2"/>
  <c r="R92" i="2"/>
  <c r="N92" i="2"/>
  <c r="M92" i="2"/>
  <c r="L92" i="2"/>
  <c r="G92" i="2"/>
  <c r="P92" i="2" s="1"/>
  <c r="T91" i="2"/>
  <c r="S91" i="2"/>
  <c r="R91" i="2"/>
  <c r="N91" i="2"/>
  <c r="M91" i="2"/>
  <c r="L91" i="2"/>
  <c r="T90" i="2"/>
  <c r="S90" i="2"/>
  <c r="R90" i="2"/>
  <c r="N90" i="2"/>
  <c r="M90" i="2"/>
  <c r="L90" i="2"/>
  <c r="G90" i="2"/>
  <c r="P90" i="2" s="1"/>
  <c r="T89" i="2"/>
  <c r="S89" i="2"/>
  <c r="R89" i="2"/>
  <c r="N89" i="2"/>
  <c r="M89" i="2"/>
  <c r="L89" i="2"/>
  <c r="G89" i="2"/>
  <c r="P89" i="2" s="1"/>
  <c r="T88" i="2"/>
  <c r="S88" i="2"/>
  <c r="R88" i="2"/>
  <c r="Q88" i="2"/>
  <c r="P88" i="2"/>
  <c r="O88" i="2"/>
  <c r="N88" i="2"/>
  <c r="M88" i="2"/>
  <c r="L88" i="2"/>
  <c r="F88" i="2"/>
  <c r="T87" i="2"/>
  <c r="S87" i="2"/>
  <c r="R87" i="2"/>
  <c r="N87" i="2"/>
  <c r="M87" i="2"/>
  <c r="L87" i="2"/>
  <c r="G87" i="2"/>
  <c r="F87" i="2" s="1"/>
  <c r="T86" i="2"/>
  <c r="S86" i="2"/>
  <c r="R86" i="2"/>
  <c r="N86" i="2"/>
  <c r="M86" i="2"/>
  <c r="L86" i="2"/>
  <c r="G86" i="2"/>
  <c r="F86" i="2" s="1"/>
  <c r="T85" i="2"/>
  <c r="S85" i="2"/>
  <c r="R85" i="2"/>
  <c r="N85" i="2"/>
  <c r="M85" i="2"/>
  <c r="L85" i="2"/>
  <c r="G85" i="2"/>
  <c r="P85" i="2" s="1"/>
  <c r="T84" i="2"/>
  <c r="S84" i="2"/>
  <c r="R84" i="2"/>
  <c r="N84" i="2"/>
  <c r="M84" i="2"/>
  <c r="L84" i="2"/>
  <c r="G84" i="2"/>
  <c r="Q84" i="2" s="1"/>
  <c r="T83" i="2"/>
  <c r="S83" i="2"/>
  <c r="R83" i="2"/>
  <c r="N83" i="2"/>
  <c r="M83" i="2"/>
  <c r="L83" i="2"/>
  <c r="G83" i="2"/>
  <c r="F83" i="2" s="1"/>
  <c r="T82" i="2"/>
  <c r="S82" i="2"/>
  <c r="R82" i="2"/>
  <c r="N82" i="2"/>
  <c r="M82" i="2"/>
  <c r="L82" i="2"/>
  <c r="G82" i="2"/>
  <c r="F82" i="2" s="1"/>
  <c r="T81" i="2"/>
  <c r="S81" i="2"/>
  <c r="R81" i="2"/>
  <c r="N81" i="2"/>
  <c r="M81" i="2"/>
  <c r="L81" i="2"/>
  <c r="T80" i="2"/>
  <c r="S80" i="2"/>
  <c r="R80" i="2"/>
  <c r="N80" i="2"/>
  <c r="M80" i="2"/>
  <c r="L80" i="2"/>
  <c r="G80" i="2"/>
  <c r="F80" i="2" s="1"/>
  <c r="T79" i="2"/>
  <c r="S79" i="2"/>
  <c r="R79" i="2"/>
  <c r="N79" i="2"/>
  <c r="M79" i="2"/>
  <c r="L79" i="2"/>
  <c r="T78" i="2"/>
  <c r="S78" i="2"/>
  <c r="R78" i="2"/>
  <c r="N78" i="2"/>
  <c r="M78" i="2"/>
  <c r="L78" i="2"/>
  <c r="T77" i="2"/>
  <c r="S77" i="2"/>
  <c r="R77" i="2"/>
  <c r="N77" i="2"/>
  <c r="M77" i="2"/>
  <c r="L77" i="2"/>
  <c r="G77" i="2"/>
  <c r="F77" i="2" s="1"/>
  <c r="T76" i="2"/>
  <c r="S76" i="2"/>
  <c r="R76" i="2"/>
  <c r="N76" i="2"/>
  <c r="M76" i="2"/>
  <c r="L76" i="2"/>
  <c r="G76" i="2"/>
  <c r="F76" i="2" s="1"/>
  <c r="T75" i="2"/>
  <c r="S75" i="2"/>
  <c r="R75" i="2"/>
  <c r="N75" i="2"/>
  <c r="M75" i="2"/>
  <c r="L75" i="2"/>
  <c r="G75" i="2"/>
  <c r="Q75" i="2" s="1"/>
  <c r="T74" i="2"/>
  <c r="S74" i="2"/>
  <c r="R74" i="2"/>
  <c r="N74" i="2"/>
  <c r="M74" i="2"/>
  <c r="L74" i="2"/>
  <c r="G74" i="2"/>
  <c r="F74" i="2" s="1"/>
  <c r="T73" i="2"/>
  <c r="S73" i="2"/>
  <c r="R73" i="2"/>
  <c r="Q73" i="2"/>
  <c r="P73" i="2"/>
  <c r="O73" i="2"/>
  <c r="N73" i="2"/>
  <c r="M73" i="2"/>
  <c r="L73" i="2"/>
  <c r="F73" i="2"/>
  <c r="T72" i="2"/>
  <c r="S72" i="2"/>
  <c r="R72" i="2"/>
  <c r="N72" i="2"/>
  <c r="M72" i="2"/>
  <c r="L72" i="2"/>
  <c r="T71" i="2"/>
  <c r="S71" i="2"/>
  <c r="R71" i="2"/>
  <c r="Q71" i="2"/>
  <c r="P71" i="2"/>
  <c r="O71" i="2"/>
  <c r="N71" i="2"/>
  <c r="M71" i="2"/>
  <c r="L71" i="2"/>
  <c r="F71" i="2"/>
  <c r="T70" i="2"/>
  <c r="S70" i="2"/>
  <c r="R70" i="2"/>
  <c r="N70" i="2"/>
  <c r="M70" i="2"/>
  <c r="L70" i="2"/>
  <c r="G70" i="2"/>
  <c r="Q70" i="2" s="1"/>
  <c r="T69" i="2"/>
  <c r="S69" i="2"/>
  <c r="R69" i="2"/>
  <c r="N69" i="2"/>
  <c r="M69" i="2"/>
  <c r="L69" i="2"/>
  <c r="G69" i="2"/>
  <c r="P69" i="2" s="1"/>
  <c r="T68" i="2"/>
  <c r="S68" i="2"/>
  <c r="R68" i="2"/>
  <c r="N68" i="2"/>
  <c r="M68" i="2"/>
  <c r="L68" i="2"/>
  <c r="T67" i="2"/>
  <c r="S67" i="2"/>
  <c r="R67" i="2"/>
  <c r="N67" i="2"/>
  <c r="M67" i="2"/>
  <c r="L67" i="2"/>
  <c r="G67" i="2"/>
  <c r="Q67" i="2" s="1"/>
  <c r="T66" i="2"/>
  <c r="S66" i="2"/>
  <c r="R66" i="2"/>
  <c r="N66" i="2"/>
  <c r="M66" i="2"/>
  <c r="L66" i="2"/>
  <c r="G66" i="2"/>
  <c r="Q66" i="2" s="1"/>
  <c r="T65" i="2"/>
  <c r="S65" i="2"/>
  <c r="R65" i="2"/>
  <c r="Q65" i="2"/>
  <c r="P65" i="2"/>
  <c r="O65" i="2"/>
  <c r="N65" i="2"/>
  <c r="M65" i="2"/>
  <c r="L65" i="2"/>
  <c r="F65" i="2"/>
  <c r="T64" i="2"/>
  <c r="S64" i="2"/>
  <c r="R64" i="2"/>
  <c r="N64" i="2"/>
  <c r="M64" i="2"/>
  <c r="L64" i="2"/>
  <c r="G64" i="2"/>
  <c r="O64" i="2" s="1"/>
  <c r="T63" i="2"/>
  <c r="S63" i="2"/>
  <c r="R63" i="2"/>
  <c r="N63" i="2"/>
  <c r="M63" i="2"/>
  <c r="L63" i="2"/>
  <c r="P63" i="2"/>
  <c r="T62" i="2"/>
  <c r="S62" i="2"/>
  <c r="R62" i="2"/>
  <c r="N62" i="2"/>
  <c r="M62" i="2"/>
  <c r="L62" i="2"/>
  <c r="G62" i="2"/>
  <c r="O62" i="2" s="1"/>
  <c r="T61" i="2"/>
  <c r="S61" i="2"/>
  <c r="R61" i="2"/>
  <c r="N61" i="2"/>
  <c r="M61" i="2"/>
  <c r="L61" i="2"/>
  <c r="G61" i="2"/>
  <c r="T60" i="2"/>
  <c r="S60" i="2"/>
  <c r="R60" i="2"/>
  <c r="N60" i="2"/>
  <c r="M60" i="2"/>
  <c r="L60" i="2"/>
  <c r="T59" i="2"/>
  <c r="S59" i="2"/>
  <c r="R59" i="2"/>
  <c r="N59" i="2"/>
  <c r="M59" i="2"/>
  <c r="L59" i="2"/>
  <c r="G59" i="2"/>
  <c r="F59" i="2" s="1"/>
  <c r="T58" i="2"/>
  <c r="S58" i="2"/>
  <c r="R58" i="2"/>
  <c r="N58" i="2"/>
  <c r="M58" i="2"/>
  <c r="L58" i="2"/>
  <c r="T57" i="2"/>
  <c r="S57" i="2"/>
  <c r="R57" i="2"/>
  <c r="N57" i="2"/>
  <c r="M57" i="2"/>
  <c r="L57" i="2"/>
  <c r="T56" i="2"/>
  <c r="S56" i="2"/>
  <c r="R56" i="2"/>
  <c r="N56" i="2"/>
  <c r="M56" i="2"/>
  <c r="L56" i="2"/>
  <c r="G56" i="2"/>
  <c r="Q56" i="2" s="1"/>
  <c r="T55" i="2"/>
  <c r="S55" i="2"/>
  <c r="R55" i="2"/>
  <c r="N55" i="2"/>
  <c r="M55" i="2"/>
  <c r="L55" i="2"/>
  <c r="G55" i="2"/>
  <c r="Q55" i="2" s="1"/>
  <c r="T54" i="2"/>
  <c r="S54" i="2"/>
  <c r="R54" i="2"/>
  <c r="N54" i="2"/>
  <c r="M54" i="2"/>
  <c r="L54" i="2"/>
  <c r="G54" i="2"/>
  <c r="F54" i="2" s="1"/>
  <c r="T53" i="2"/>
  <c r="S53" i="2"/>
  <c r="R53" i="2"/>
  <c r="N53" i="2"/>
  <c r="M53" i="2"/>
  <c r="L53" i="2"/>
  <c r="G53" i="2"/>
  <c r="P53" i="2" s="1"/>
  <c r="T52" i="2"/>
  <c r="S52" i="2"/>
  <c r="R52" i="2"/>
  <c r="N52" i="2"/>
  <c r="M52" i="2"/>
  <c r="L52" i="2"/>
  <c r="G52" i="2"/>
  <c r="P52" i="2" s="1"/>
  <c r="T51" i="2"/>
  <c r="S51" i="2"/>
  <c r="R51" i="2"/>
  <c r="N51" i="2"/>
  <c r="M51" i="2"/>
  <c r="L51" i="2"/>
  <c r="T50" i="2"/>
  <c r="S50" i="2"/>
  <c r="R50" i="2"/>
  <c r="N50" i="2"/>
  <c r="M50" i="2"/>
  <c r="L50" i="2"/>
  <c r="G50" i="2"/>
  <c r="P50" i="2" s="1"/>
  <c r="T49" i="2"/>
  <c r="S49" i="2"/>
  <c r="R49" i="2"/>
  <c r="N49" i="2"/>
  <c r="M49" i="2"/>
  <c r="L49" i="2"/>
  <c r="T48" i="2"/>
  <c r="S48" i="2"/>
  <c r="R48" i="2"/>
  <c r="N48" i="2"/>
  <c r="M48" i="2"/>
  <c r="L48" i="2"/>
  <c r="Q48" i="2"/>
  <c r="T47" i="2"/>
  <c r="S47" i="2"/>
  <c r="R47" i="2"/>
  <c r="N47" i="2"/>
  <c r="M47" i="2"/>
  <c r="L47" i="2"/>
  <c r="G47" i="2"/>
  <c r="T46" i="2"/>
  <c r="S46" i="2"/>
  <c r="R46" i="2"/>
  <c r="N46" i="2"/>
  <c r="M46" i="2"/>
  <c r="L46" i="2"/>
  <c r="G46" i="2"/>
  <c r="O46" i="2" s="1"/>
  <c r="T45" i="2"/>
  <c r="S45" i="2"/>
  <c r="R45" i="2"/>
  <c r="Q45" i="2"/>
  <c r="P45" i="2"/>
  <c r="O45" i="2"/>
  <c r="N45" i="2"/>
  <c r="M45" i="2"/>
  <c r="L45" i="2"/>
  <c r="F45" i="2"/>
  <c r="T44" i="2"/>
  <c r="S44" i="2"/>
  <c r="R44" i="2"/>
  <c r="N44" i="2"/>
  <c r="M44" i="2"/>
  <c r="L44" i="2"/>
  <c r="G44" i="2"/>
  <c r="T43" i="2"/>
  <c r="S43" i="2"/>
  <c r="R43" i="2"/>
  <c r="N43" i="2"/>
  <c r="M43" i="2"/>
  <c r="L43" i="2"/>
  <c r="G43" i="2"/>
  <c r="F43" i="2" s="1"/>
  <c r="T42" i="2"/>
  <c r="S42" i="2"/>
  <c r="R42" i="2"/>
  <c r="N42" i="2"/>
  <c r="M42" i="2"/>
  <c r="L42" i="2"/>
  <c r="G42" i="2"/>
  <c r="F42" i="2" s="1"/>
  <c r="T41" i="2"/>
  <c r="S41" i="2"/>
  <c r="R41" i="2"/>
  <c r="N41" i="2"/>
  <c r="M41" i="2"/>
  <c r="L41" i="2"/>
  <c r="G41" i="2"/>
  <c r="O41" i="2" s="1"/>
  <c r="T40" i="2"/>
  <c r="S40" i="2"/>
  <c r="R40" i="2"/>
  <c r="N40" i="2"/>
  <c r="M40" i="2"/>
  <c r="L40" i="2"/>
  <c r="G40" i="2"/>
  <c r="Q40" i="2" s="1"/>
  <c r="T39" i="2"/>
  <c r="S39" i="2"/>
  <c r="R39" i="2"/>
  <c r="N39" i="2"/>
  <c r="M39" i="2"/>
  <c r="L39" i="2"/>
  <c r="G39" i="2"/>
  <c r="Q39" i="2" s="1"/>
  <c r="T38" i="2"/>
  <c r="S38" i="2"/>
  <c r="R38" i="2"/>
  <c r="N38" i="2"/>
  <c r="M38" i="2"/>
  <c r="L38" i="2"/>
  <c r="G38" i="2"/>
  <c r="O38" i="2" s="1"/>
  <c r="T37" i="2"/>
  <c r="S37" i="2"/>
  <c r="R37" i="2"/>
  <c r="N37" i="2"/>
  <c r="M37" i="2"/>
  <c r="L37" i="2"/>
  <c r="T36" i="2"/>
  <c r="S36" i="2"/>
  <c r="R36" i="2"/>
  <c r="N36" i="2"/>
  <c r="M36" i="2"/>
  <c r="L36" i="2"/>
  <c r="T35" i="2"/>
  <c r="S35" i="2"/>
  <c r="R35" i="2"/>
  <c r="N35" i="2"/>
  <c r="M35" i="2"/>
  <c r="L35" i="2"/>
  <c r="T34" i="2"/>
  <c r="S34" i="2"/>
  <c r="R34" i="2"/>
  <c r="N34" i="2"/>
  <c r="M34" i="2"/>
  <c r="L34" i="2"/>
  <c r="T33" i="2"/>
  <c r="S33" i="2"/>
  <c r="R33" i="2"/>
  <c r="Q33" i="2"/>
  <c r="P33" i="2"/>
  <c r="O33" i="2"/>
  <c r="N33" i="2"/>
  <c r="M33" i="2"/>
  <c r="L33" i="2"/>
  <c r="F33" i="2"/>
  <c r="T32" i="2"/>
  <c r="S32" i="2"/>
  <c r="R32" i="2"/>
  <c r="N32" i="2"/>
  <c r="M32" i="2"/>
  <c r="L32" i="2"/>
  <c r="G32" i="2"/>
  <c r="P32" i="2" s="1"/>
  <c r="T31" i="2"/>
  <c r="S31" i="2"/>
  <c r="R31" i="2"/>
  <c r="N31" i="2"/>
  <c r="M31" i="2"/>
  <c r="L31" i="2"/>
  <c r="G31" i="2"/>
  <c r="Q31" i="2" s="1"/>
  <c r="T30" i="2"/>
  <c r="S30" i="2"/>
  <c r="R30" i="2"/>
  <c r="N30" i="2"/>
  <c r="M30" i="2"/>
  <c r="L30" i="2"/>
  <c r="G30" i="2"/>
  <c r="T29" i="2"/>
  <c r="S29" i="2"/>
  <c r="R29" i="2"/>
  <c r="N29" i="2"/>
  <c r="M29" i="2"/>
  <c r="L29" i="2"/>
  <c r="G29" i="2"/>
  <c r="P29" i="2" s="1"/>
  <c r="T28" i="2"/>
  <c r="S28" i="2"/>
  <c r="R28" i="2"/>
  <c r="Q28" i="2"/>
  <c r="P28" i="2"/>
  <c r="O28" i="2"/>
  <c r="N28" i="2"/>
  <c r="M28" i="2"/>
  <c r="L28" i="2"/>
  <c r="F28" i="2"/>
  <c r="T27" i="2"/>
  <c r="S27" i="2"/>
  <c r="R27" i="2"/>
  <c r="Q27" i="2"/>
  <c r="P27" i="2"/>
  <c r="O27" i="2"/>
  <c r="N27" i="2"/>
  <c r="M27" i="2"/>
  <c r="L27" i="2"/>
  <c r="F27" i="2"/>
  <c r="T26" i="2"/>
  <c r="S26" i="2"/>
  <c r="R26" i="2"/>
  <c r="N26" i="2"/>
  <c r="M26" i="2"/>
  <c r="L26" i="2"/>
  <c r="G26" i="2"/>
  <c r="P26" i="2" s="1"/>
  <c r="T25" i="2"/>
  <c r="S25" i="2"/>
  <c r="R25" i="2"/>
  <c r="N25" i="2"/>
  <c r="M25" i="2"/>
  <c r="L25" i="2"/>
  <c r="G25" i="2"/>
  <c r="Q25" i="2" s="1"/>
  <c r="T24" i="2"/>
  <c r="S24" i="2"/>
  <c r="R24" i="2"/>
  <c r="N24" i="2"/>
  <c r="M24" i="2"/>
  <c r="L24" i="2"/>
  <c r="T23" i="2"/>
  <c r="S23" i="2"/>
  <c r="R23" i="2"/>
  <c r="N23" i="2"/>
  <c r="M23" i="2"/>
  <c r="L23" i="2"/>
  <c r="T22" i="2"/>
  <c r="S22" i="2"/>
  <c r="R22" i="2"/>
  <c r="N22" i="2"/>
  <c r="M22" i="2"/>
  <c r="L22" i="2"/>
  <c r="G22" i="2"/>
  <c r="Q22" i="2" s="1"/>
  <c r="T21" i="2"/>
  <c r="S21" i="2"/>
  <c r="R21" i="2"/>
  <c r="N21" i="2"/>
  <c r="M21" i="2"/>
  <c r="L21" i="2"/>
  <c r="G21" i="2"/>
  <c r="T20" i="2"/>
  <c r="S20" i="2"/>
  <c r="R20" i="2"/>
  <c r="N20" i="2"/>
  <c r="M20" i="2"/>
  <c r="L20" i="2"/>
  <c r="G20" i="2"/>
  <c r="O20" i="2" s="1"/>
  <c r="T19" i="2"/>
  <c r="S19" i="2"/>
  <c r="R19" i="2"/>
  <c r="Q19" i="2"/>
  <c r="P19" i="2"/>
  <c r="O19" i="2"/>
  <c r="N19" i="2"/>
  <c r="M19" i="2"/>
  <c r="L19" i="2"/>
  <c r="F19" i="2"/>
  <c r="T18" i="2"/>
  <c r="S18" i="2"/>
  <c r="R18" i="2"/>
  <c r="N18" i="2"/>
  <c r="M18" i="2"/>
  <c r="L18" i="2"/>
  <c r="G18" i="2"/>
  <c r="Q18" i="2" s="1"/>
  <c r="T17" i="2"/>
  <c r="S17" i="2"/>
  <c r="R17" i="2"/>
  <c r="N17" i="2"/>
  <c r="M17" i="2"/>
  <c r="L17" i="2"/>
  <c r="T16" i="2"/>
  <c r="S16" i="2"/>
  <c r="R16" i="2"/>
  <c r="Q16" i="2"/>
  <c r="P16" i="2"/>
  <c r="O16" i="2"/>
  <c r="N16" i="2"/>
  <c r="M16" i="2"/>
  <c r="L16" i="2"/>
  <c r="F16" i="2"/>
  <c r="T15" i="2"/>
  <c r="S15" i="2"/>
  <c r="R15" i="2"/>
  <c r="N15" i="2"/>
  <c r="M15" i="2"/>
  <c r="L15" i="2"/>
  <c r="G15" i="2"/>
  <c r="T14" i="2"/>
  <c r="S14" i="2"/>
  <c r="R14" i="2"/>
  <c r="N14" i="2"/>
  <c r="M14" i="2"/>
  <c r="L14" i="2"/>
  <c r="G14" i="2"/>
  <c r="O14" i="2" s="1"/>
  <c r="T13" i="2"/>
  <c r="S13" i="2"/>
  <c r="R13" i="2"/>
  <c r="N13" i="2"/>
  <c r="M13" i="2"/>
  <c r="L13" i="2"/>
  <c r="T12" i="2"/>
  <c r="S12" i="2"/>
  <c r="R12" i="2"/>
  <c r="N12" i="2"/>
  <c r="M12" i="2"/>
  <c r="L12" i="2"/>
  <c r="O12" i="2"/>
  <c r="T11" i="2"/>
  <c r="S11" i="2"/>
  <c r="R11" i="2"/>
  <c r="N11" i="2"/>
  <c r="M11" i="2"/>
  <c r="L11" i="2"/>
  <c r="G11" i="2"/>
  <c r="Q11" i="2" s="1"/>
  <c r="T10" i="2"/>
  <c r="S10" i="2"/>
  <c r="R10" i="2"/>
  <c r="N10" i="2"/>
  <c r="M10" i="2"/>
  <c r="L10" i="2"/>
  <c r="G10" i="2"/>
  <c r="T9" i="2"/>
  <c r="S9" i="2"/>
  <c r="R9" i="2"/>
  <c r="N9" i="2"/>
  <c r="M9" i="2"/>
  <c r="L9" i="2"/>
  <c r="G9" i="2"/>
  <c r="F9" i="2" s="1"/>
  <c r="T8" i="2"/>
  <c r="S8" i="2"/>
  <c r="R8" i="2"/>
  <c r="N8" i="2"/>
  <c r="M8" i="2"/>
  <c r="L8" i="2"/>
  <c r="T7" i="2"/>
  <c r="S7" i="2"/>
  <c r="R7" i="2"/>
  <c r="Q7" i="2"/>
  <c r="P7" i="2"/>
  <c r="O7" i="2"/>
  <c r="N7" i="2"/>
  <c r="M7" i="2"/>
  <c r="L7" i="2"/>
  <c r="F7" i="2"/>
  <c r="T6" i="2"/>
  <c r="S6" i="2"/>
  <c r="R6" i="2"/>
  <c r="Q6" i="2"/>
  <c r="P6" i="2"/>
  <c r="O6" i="2"/>
  <c r="N6" i="2"/>
  <c r="M6" i="2"/>
  <c r="L6" i="2"/>
  <c r="F6" i="2"/>
  <c r="T5" i="2"/>
  <c r="S5" i="2"/>
  <c r="R5" i="2"/>
  <c r="Q5" i="2"/>
  <c r="P5" i="2"/>
  <c r="O5" i="2"/>
  <c r="N5" i="2"/>
  <c r="M5" i="2"/>
  <c r="L5" i="2"/>
  <c r="F5" i="2"/>
  <c r="T4" i="2"/>
  <c r="S4" i="2"/>
  <c r="R4" i="2"/>
  <c r="N4" i="2"/>
  <c r="M4" i="2"/>
  <c r="L4" i="2"/>
  <c r="G4" i="2"/>
  <c r="F4" i="2" s="1"/>
  <c r="T3" i="2"/>
  <c r="S3" i="2"/>
  <c r="R3" i="2"/>
  <c r="Q3" i="2"/>
  <c r="P3" i="2"/>
  <c r="O3" i="2"/>
  <c r="N3" i="2"/>
  <c r="M3" i="2"/>
  <c r="L3" i="2"/>
  <c r="F3" i="2"/>
  <c r="T2" i="2"/>
  <c r="S2" i="2"/>
  <c r="R2" i="2"/>
  <c r="Q2" i="2"/>
  <c r="P2" i="2"/>
  <c r="O2" i="2"/>
  <c r="N2" i="2"/>
  <c r="M2" i="2"/>
  <c r="L2" i="2"/>
  <c r="F2" i="2"/>
  <c r="S550" i="2" l="1"/>
  <c r="T550" i="2"/>
  <c r="L550" i="2"/>
  <c r="M550" i="2"/>
  <c r="N550" i="2"/>
  <c r="R550" i="2"/>
  <c r="F224" i="2"/>
  <c r="F307" i="2"/>
  <c r="F311" i="2"/>
  <c r="Q233" i="2"/>
  <c r="F116" i="2"/>
  <c r="F164" i="2"/>
  <c r="F239" i="2"/>
  <c r="F408" i="2"/>
  <c r="F62" i="2"/>
  <c r="F121" i="2"/>
  <c r="P265" i="2"/>
  <c r="F145" i="2"/>
  <c r="F213" i="2"/>
  <c r="F200" i="2"/>
  <c r="F395" i="2"/>
  <c r="F432" i="2"/>
  <c r="F237" i="2"/>
  <c r="F245" i="2"/>
  <c r="F115" i="2"/>
  <c r="F270" i="2"/>
  <c r="F303" i="2"/>
  <c r="F206" i="2"/>
  <c r="F215" i="2"/>
  <c r="F346" i="2"/>
  <c r="F55" i="2"/>
  <c r="Q265" i="2"/>
  <c r="F368" i="2"/>
  <c r="P186" i="2"/>
  <c r="O115" i="2"/>
  <c r="Q115" i="2"/>
  <c r="F25" i="2"/>
  <c r="F89" i="2"/>
  <c r="F233" i="2"/>
  <c r="Q530" i="2"/>
  <c r="F338" i="2"/>
  <c r="Q181" i="2"/>
  <c r="F434" i="2"/>
  <c r="F283" i="2"/>
  <c r="F373" i="2"/>
  <c r="F39" i="2"/>
  <c r="F46" i="2"/>
  <c r="F50" i="2"/>
  <c r="F75" i="2"/>
  <c r="F132" i="2"/>
  <c r="F472" i="2"/>
  <c r="P190" i="2"/>
  <c r="Q426" i="2"/>
  <c r="O530" i="2"/>
  <c r="O31" i="2"/>
  <c r="P31" i="2"/>
  <c r="F195" i="2"/>
  <c r="P530" i="2"/>
  <c r="P41" i="2"/>
  <c r="F32" i="2"/>
  <c r="F38" i="2"/>
  <c r="Q41" i="2"/>
  <c r="F299" i="2"/>
  <c r="Q111" i="2"/>
  <c r="P165" i="2"/>
  <c r="P465" i="2"/>
  <c r="Q165" i="2"/>
  <c r="Q465" i="2"/>
  <c r="F41" i="2"/>
  <c r="F417" i="2"/>
  <c r="F85" i="2"/>
  <c r="F243" i="2"/>
  <c r="F12" i="2"/>
  <c r="F405" i="2"/>
  <c r="P400" i="2"/>
  <c r="Q400" i="2"/>
  <c r="O29" i="2"/>
  <c r="F255" i="2"/>
  <c r="Q304" i="2"/>
  <c r="F318" i="2"/>
  <c r="F361" i="2"/>
  <c r="F380" i="2"/>
  <c r="O405" i="2"/>
  <c r="F410" i="2"/>
  <c r="Q405" i="2"/>
  <c r="Q29" i="2"/>
  <c r="F69" i="2"/>
  <c r="F118" i="2"/>
  <c r="F236" i="2"/>
  <c r="F314" i="2"/>
  <c r="F203" i="2"/>
  <c r="F343" i="2"/>
  <c r="F509" i="2"/>
  <c r="Q9" i="2"/>
  <c r="F181" i="2"/>
  <c r="O9" i="2"/>
  <c r="P111" i="2"/>
  <c r="O165" i="2"/>
  <c r="P9" i="2"/>
  <c r="P343" i="2"/>
  <c r="O111" i="2"/>
  <c r="O39" i="2"/>
  <c r="O190" i="2"/>
  <c r="O319" i="2"/>
  <c r="Q343" i="2"/>
  <c r="Q50" i="2"/>
  <c r="O213" i="2"/>
  <c r="O256" i="2"/>
  <c r="O149" i="2"/>
  <c r="P394" i="2"/>
  <c r="Q26" i="2"/>
  <c r="O154" i="2"/>
  <c r="Q394" i="2"/>
  <c r="P154" i="2"/>
  <c r="O209" i="2"/>
  <c r="Q281" i="2"/>
  <c r="O145" i="2"/>
  <c r="Q154" i="2"/>
  <c r="Q209" i="2"/>
  <c r="P213" i="2"/>
  <c r="P256" i="2"/>
  <c r="Q256" i="2"/>
  <c r="Q457" i="2"/>
  <c r="F190" i="2"/>
  <c r="F218" i="2"/>
  <c r="P277" i="2"/>
  <c r="O252" i="2"/>
  <c r="O457" i="2"/>
  <c r="P46" i="2"/>
  <c r="O277" i="2"/>
  <c r="P76" i="2"/>
  <c r="O368" i="2"/>
  <c r="Q76" i="2"/>
  <c r="P291" i="2"/>
  <c r="P300" i="2"/>
  <c r="F117" i="2"/>
  <c r="F173" i="2"/>
  <c r="P206" i="2"/>
  <c r="Q273" i="2"/>
  <c r="Q300" i="2"/>
  <c r="O304" i="2"/>
  <c r="P395" i="2"/>
  <c r="O424" i="2"/>
  <c r="O11" i="2"/>
  <c r="P262" i="2"/>
  <c r="Q117" i="2"/>
  <c r="Q173" i="2"/>
  <c r="P243" i="2"/>
  <c r="Q262" i="2"/>
  <c r="O283" i="2"/>
  <c r="O416" i="2"/>
  <c r="P488" i="2"/>
  <c r="O239" i="2"/>
  <c r="Q488" i="2"/>
  <c r="O318" i="2"/>
  <c r="F52" i="2"/>
  <c r="O173" i="2"/>
  <c r="Q424" i="2"/>
  <c r="Q239" i="2"/>
  <c r="P56" i="2"/>
  <c r="O82" i="2"/>
  <c r="P396" i="2"/>
  <c r="Q52" i="2"/>
  <c r="P416" i="2"/>
  <c r="P314" i="2"/>
  <c r="Q32" i="2"/>
  <c r="P127" i="2"/>
  <c r="Q228" i="2"/>
  <c r="P310" i="2"/>
  <c r="Q314" i="2"/>
  <c r="O525" i="2"/>
  <c r="Q379" i="2"/>
  <c r="Q416" i="2"/>
  <c r="O200" i="2"/>
  <c r="Q434" i="2"/>
  <c r="Q20" i="2"/>
  <c r="F29" i="2"/>
  <c r="Q127" i="2"/>
  <c r="O236" i="2"/>
  <c r="O409" i="2"/>
  <c r="F456" i="2"/>
  <c r="O468" i="2"/>
  <c r="Q472" i="2"/>
  <c r="P117" i="2"/>
  <c r="P283" i="2"/>
  <c r="P66" i="2"/>
  <c r="F79" i="2"/>
  <c r="O118" i="2"/>
  <c r="O233" i="2"/>
  <c r="P236" i="2"/>
  <c r="Q409" i="2"/>
  <c r="O262" i="2"/>
  <c r="O355" i="2"/>
  <c r="O48" i="2"/>
  <c r="P318" i="2"/>
  <c r="P434" i="2"/>
  <c r="P20" i="2"/>
  <c r="Q200" i="2"/>
  <c r="Q118" i="2"/>
  <c r="F141" i="2"/>
  <c r="F252" i="2"/>
  <c r="F394" i="2"/>
  <c r="O130" i="2"/>
  <c r="Q479" i="2"/>
  <c r="O299" i="2"/>
  <c r="O389" i="2"/>
  <c r="Q408" i="2"/>
  <c r="P38" i="2"/>
  <c r="Q85" i="2"/>
  <c r="P121" i="2"/>
  <c r="P130" i="2"/>
  <c r="O203" i="2"/>
  <c r="Q206" i="2"/>
  <c r="P299" i="2"/>
  <c r="P389" i="2"/>
  <c r="Q38" i="2"/>
  <c r="Q141" i="2"/>
  <c r="Q178" i="2"/>
  <c r="P203" i="2"/>
  <c r="O270" i="2"/>
  <c r="O282" i="2"/>
  <c r="Q389" i="2"/>
  <c r="O432" i="2"/>
  <c r="O93" i="2"/>
  <c r="P270" i="2"/>
  <c r="O360" i="2"/>
  <c r="P12" i="2"/>
  <c r="F20" i="2"/>
  <c r="F31" i="2"/>
  <c r="O89" i="2"/>
  <c r="P93" i="2"/>
  <c r="O218" i="2"/>
  <c r="Q255" i="2"/>
  <c r="Q311" i="2"/>
  <c r="P360" i="2"/>
  <c r="P381" i="2"/>
  <c r="F488" i="2"/>
  <c r="O512" i="2"/>
  <c r="Q432" i="2"/>
  <c r="Q12" i="2"/>
  <c r="F63" i="2"/>
  <c r="Q89" i="2"/>
  <c r="Q93" i="2"/>
  <c r="F122" i="2"/>
  <c r="F131" i="2"/>
  <c r="P218" i="2"/>
  <c r="Q360" i="2"/>
  <c r="Q381" i="2"/>
  <c r="O412" i="2"/>
  <c r="O440" i="2"/>
  <c r="P412" i="2"/>
  <c r="P419" i="2"/>
  <c r="P440" i="2"/>
  <c r="Q145" i="2"/>
  <c r="P368" i="2"/>
  <c r="Q412" i="2"/>
  <c r="Q419" i="2"/>
  <c r="Q440" i="2"/>
  <c r="P468" i="2"/>
  <c r="Q46" i="2"/>
  <c r="F312" i="2"/>
  <c r="F316" i="2"/>
  <c r="F357" i="2"/>
  <c r="F365" i="2"/>
  <c r="P386" i="2"/>
  <c r="P409" i="2"/>
  <c r="O465" i="2"/>
  <c r="Q468" i="2"/>
  <c r="O472" i="2"/>
  <c r="P238" i="2"/>
  <c r="O83" i="2"/>
  <c r="O361" i="2"/>
  <c r="F18" i="2"/>
  <c r="P25" i="2"/>
  <c r="P55" i="2"/>
  <c r="P67" i="2"/>
  <c r="F95" i="2"/>
  <c r="O164" i="2"/>
  <c r="O280" i="2"/>
  <c r="Q357" i="2"/>
  <c r="Q361" i="2"/>
  <c r="Q365" i="2"/>
  <c r="O413" i="2"/>
  <c r="F454" i="2"/>
  <c r="P481" i="2"/>
  <c r="Q148" i="2"/>
  <c r="P164" i="2"/>
  <c r="O261" i="2"/>
  <c r="P280" i="2"/>
  <c r="P413" i="2"/>
  <c r="Q481" i="2"/>
  <c r="Q547" i="2"/>
  <c r="O365" i="2"/>
  <c r="O119" i="2"/>
  <c r="O197" i="2"/>
  <c r="O232" i="2"/>
  <c r="P261" i="2"/>
  <c r="Q280" i="2"/>
  <c r="Q413" i="2"/>
  <c r="F458" i="2"/>
  <c r="Q63" i="2"/>
  <c r="O79" i="2"/>
  <c r="O99" i="2"/>
  <c r="O105" i="2"/>
  <c r="O85" i="2"/>
  <c r="Q195" i="2"/>
  <c r="Q133" i="2"/>
  <c r="P316" i="2"/>
  <c r="O227" i="2"/>
  <c r="P357" i="2"/>
  <c r="P99" i="2"/>
  <c r="O116" i="2"/>
  <c r="P180" i="2"/>
  <c r="P232" i="2"/>
  <c r="Q261" i="2"/>
  <c r="O410" i="2"/>
  <c r="P14" i="2"/>
  <c r="F26" i="2"/>
  <c r="O32" i="2"/>
  <c r="Q99" i="2"/>
  <c r="P116" i="2"/>
  <c r="F140" i="2"/>
  <c r="Q232" i="2"/>
  <c r="O379" i="2"/>
  <c r="O395" i="2"/>
  <c r="P410" i="2"/>
  <c r="O63" i="2"/>
  <c r="O219" i="2"/>
  <c r="Q14" i="2"/>
  <c r="O18" i="2"/>
  <c r="P64" i="2"/>
  <c r="O95" i="2"/>
  <c r="F265" i="2"/>
  <c r="F269" i="2"/>
  <c r="P379" i="2"/>
  <c r="F400" i="2"/>
  <c r="F426" i="2"/>
  <c r="O454" i="2"/>
  <c r="P148" i="2"/>
  <c r="Q346" i="2"/>
  <c r="O131" i="2"/>
  <c r="P18" i="2"/>
  <c r="P104" i="2"/>
  <c r="O132" i="2"/>
  <c r="F209" i="2"/>
  <c r="F277" i="2"/>
  <c r="O338" i="2"/>
  <c r="P454" i="2"/>
  <c r="O55" i="2"/>
  <c r="P132" i="2"/>
  <c r="P338" i="2"/>
  <c r="O458" i="2"/>
  <c r="O290" i="2"/>
  <c r="O133" i="2"/>
  <c r="P131" i="2"/>
  <c r="O25" i="2"/>
  <c r="Q104" i="2"/>
  <c r="Q243" i="2"/>
  <c r="P458" i="2"/>
  <c r="Q363" i="2"/>
  <c r="O26" i="2"/>
  <c r="P48" i="2"/>
  <c r="Q136" i="2"/>
  <c r="O140" i="2"/>
  <c r="F273" i="2"/>
  <c r="O22" i="2"/>
  <c r="O76" i="2"/>
  <c r="P140" i="2"/>
  <c r="F148" i="2"/>
  <c r="P281" i="2"/>
  <c r="F290" i="2"/>
  <c r="F363" i="2"/>
  <c r="P426" i="2"/>
  <c r="Q223" i="2"/>
  <c r="P223" i="2"/>
  <c r="O223" i="2"/>
  <c r="F223" i="2"/>
  <c r="J185" i="4"/>
  <c r="G184" i="2"/>
  <c r="J429" i="6"/>
  <c r="O315" i="2"/>
  <c r="Q315" i="2"/>
  <c r="P315" i="2"/>
  <c r="F315" i="2"/>
  <c r="P430" i="2"/>
  <c r="O430" i="2"/>
  <c r="Q430" i="2"/>
  <c r="F430" i="2"/>
  <c r="F274" i="2"/>
  <c r="Q274" i="2"/>
  <c r="P274" i="2"/>
  <c r="O274" i="2"/>
  <c r="O444" i="2"/>
  <c r="P444" i="2"/>
  <c r="Q444" i="2"/>
  <c r="F444" i="2"/>
  <c r="J300" i="4"/>
  <c r="J144" i="6"/>
  <c r="G298" i="2"/>
  <c r="J285" i="6"/>
  <c r="G35" i="2"/>
  <c r="J35" i="4"/>
  <c r="J109" i="4"/>
  <c r="G108" i="2"/>
  <c r="J478" i="6"/>
  <c r="F370" i="2"/>
  <c r="O370" i="2"/>
  <c r="Q370" i="2"/>
  <c r="P370" i="2"/>
  <c r="J267" i="6"/>
  <c r="J201" i="4"/>
  <c r="G199" i="2"/>
  <c r="P72" i="2"/>
  <c r="Q72" i="2"/>
  <c r="O72" i="2"/>
  <c r="F72" i="2"/>
  <c r="J413" i="6"/>
  <c r="G126" i="2"/>
  <c r="J127" i="4"/>
  <c r="J132" i="6"/>
  <c r="J467" i="4"/>
  <c r="G459" i="2"/>
  <c r="Q86" i="2"/>
  <c r="O86" i="2"/>
  <c r="O112" i="2"/>
  <c r="O240" i="2"/>
  <c r="Q240" i="2"/>
  <c r="P240" i="2"/>
  <c r="Q244" i="2"/>
  <c r="P244" i="2"/>
  <c r="O244" i="2"/>
  <c r="J36" i="4"/>
  <c r="J263" i="6"/>
  <c r="G36" i="2"/>
  <c r="J282" i="6"/>
  <c r="J61" i="4"/>
  <c r="J117" i="6"/>
  <c r="J88" i="4"/>
  <c r="J449" i="4"/>
  <c r="J536" i="6"/>
  <c r="G441" i="2"/>
  <c r="J554" i="6"/>
  <c r="G534" i="2"/>
  <c r="J542" i="4"/>
  <c r="J547" i="6"/>
  <c r="J516" i="4"/>
  <c r="Q194" i="2"/>
  <c r="F194" i="2"/>
  <c r="P101" i="2"/>
  <c r="Q101" i="2"/>
  <c r="O101" i="2"/>
  <c r="Q258" i="2"/>
  <c r="P258" i="2"/>
  <c r="O109" i="2"/>
  <c r="F109" i="2"/>
  <c r="O21" i="2"/>
  <c r="F21" i="2"/>
  <c r="F151" i="2"/>
  <c r="Q151" i="2"/>
  <c r="P151" i="2"/>
  <c r="O151" i="2"/>
  <c r="J323" i="4"/>
  <c r="J188" i="6"/>
  <c r="G321" i="2"/>
  <c r="O174" i="2"/>
  <c r="P174" i="2"/>
  <c r="F174" i="2"/>
  <c r="O456" i="2"/>
  <c r="P456" i="2"/>
  <c r="J245" i="6"/>
  <c r="G58" i="2"/>
  <c r="J58" i="4"/>
  <c r="J154" i="4"/>
  <c r="G153" i="2"/>
  <c r="J500" i="6"/>
  <c r="J231" i="4"/>
  <c r="Q15" i="2"/>
  <c r="P15" i="2"/>
  <c r="Q144" i="2"/>
  <c r="P144" i="2"/>
  <c r="O144" i="2"/>
  <c r="Q182" i="2"/>
  <c r="P182" i="2"/>
  <c r="O182" i="2"/>
  <c r="P194" i="2"/>
  <c r="O215" i="2"/>
  <c r="Q460" i="2"/>
  <c r="P460" i="2"/>
  <c r="O460" i="2"/>
  <c r="G8" i="2"/>
  <c r="J137" i="6"/>
  <c r="J8" i="4"/>
  <c r="Q112" i="2"/>
  <c r="Q156" i="2"/>
  <c r="P156" i="2"/>
  <c r="O156" i="2"/>
  <c r="F156" i="2"/>
  <c r="Q174" i="2"/>
  <c r="P215" i="2"/>
  <c r="Q422" i="2"/>
  <c r="P422" i="2"/>
  <c r="O422" i="2"/>
  <c r="F422" i="2"/>
  <c r="J111" i="4"/>
  <c r="G110" i="2"/>
  <c r="J491" i="4"/>
  <c r="G483" i="2"/>
  <c r="J274" i="6"/>
  <c r="J213" i="6"/>
  <c r="G135" i="2"/>
  <c r="J136" i="4"/>
  <c r="F127" i="2"/>
  <c r="O517" i="2"/>
  <c r="F517" i="2"/>
  <c r="Q517" i="2"/>
  <c r="P517" i="2"/>
  <c r="J183" i="6"/>
  <c r="G447" i="2"/>
  <c r="J455" i="4"/>
  <c r="J258" i="6"/>
  <c r="G484" i="2"/>
  <c r="J492" i="4"/>
  <c r="J193" i="4"/>
  <c r="G191" i="2"/>
  <c r="J230" i="6"/>
  <c r="G345" i="2"/>
  <c r="J347" i="4"/>
  <c r="J264" i="6"/>
  <c r="F96" i="2"/>
  <c r="P96" i="2"/>
  <c r="O96" i="2"/>
  <c r="P433" i="2"/>
  <c r="Q433" i="2"/>
  <c r="F433" i="2"/>
  <c r="O478" i="2"/>
  <c r="Q478" i="2"/>
  <c r="P478" i="2"/>
  <c r="F474" i="2"/>
  <c r="Q474" i="2"/>
  <c r="P474" i="2"/>
  <c r="O474" i="2"/>
  <c r="Q493" i="2"/>
  <c r="P493" i="2"/>
  <c r="J239" i="6"/>
  <c r="J186" i="4"/>
  <c r="Q4" i="2"/>
  <c r="P4" i="2"/>
  <c r="O4" i="2"/>
  <c r="O53" i="2"/>
  <c r="F53" i="2"/>
  <c r="Q53" i="2"/>
  <c r="P75" i="2"/>
  <c r="O75" i="2"/>
  <c r="O122" i="2"/>
  <c r="P122" i="2"/>
  <c r="Q201" i="2"/>
  <c r="P201" i="2"/>
  <c r="O201" i="2"/>
  <c r="Q21" i="2"/>
  <c r="F437" i="2"/>
  <c r="Q437" i="2"/>
  <c r="P437" i="2"/>
  <c r="O437" i="2"/>
  <c r="P61" i="2"/>
  <c r="F61" i="2"/>
  <c r="Q61" i="2"/>
  <c r="O61" i="2"/>
  <c r="J162" i="4"/>
  <c r="J490" i="6"/>
  <c r="G161" i="2"/>
  <c r="F15" i="2"/>
  <c r="Q83" i="2"/>
  <c r="P83" i="2"/>
  <c r="P86" i="2"/>
  <c r="F545" i="2"/>
  <c r="Q545" i="2"/>
  <c r="P545" i="2"/>
  <c r="O545" i="2"/>
  <c r="J418" i="6"/>
  <c r="G391" i="2"/>
  <c r="J429" i="4"/>
  <c r="J315" i="6"/>
  <c r="G421" i="2"/>
  <c r="J486" i="4"/>
  <c r="J251" i="6"/>
  <c r="J225" i="4"/>
  <c r="J254" i="6"/>
  <c r="O303" i="2"/>
  <c r="Q303" i="2"/>
  <c r="P523" i="2"/>
  <c r="F523" i="2"/>
  <c r="Q523" i="2"/>
  <c r="O523" i="2"/>
  <c r="Q96" i="2"/>
  <c r="Q276" i="2"/>
  <c r="P276" i="2"/>
  <c r="O276" i="2"/>
  <c r="F276" i="2"/>
  <c r="O433" i="2"/>
  <c r="O369" i="2"/>
  <c r="Q369" i="2"/>
  <c r="P369" i="2"/>
  <c r="O493" i="2"/>
  <c r="O42" i="2"/>
  <c r="P42" i="2"/>
  <c r="P112" i="2"/>
  <c r="O15" i="2"/>
  <c r="Q42" i="2"/>
  <c r="Q390" i="2"/>
  <c r="P390" i="2"/>
  <c r="O390" i="2"/>
  <c r="F390" i="2"/>
  <c r="J351" i="4"/>
  <c r="J435" i="6"/>
  <c r="J394" i="6"/>
  <c r="G285" i="2"/>
  <c r="J269" i="6"/>
  <c r="J199" i="6"/>
  <c r="G150" i="2"/>
  <c r="J151" i="4"/>
  <c r="Q417" i="2"/>
  <c r="O417" i="2"/>
  <c r="J308" i="6"/>
  <c r="J152" i="4"/>
  <c r="Q407" i="2"/>
  <c r="P407" i="2"/>
  <c r="O407" i="2"/>
  <c r="J233" i="6"/>
  <c r="G34" i="2"/>
  <c r="J57" i="4"/>
  <c r="J421" i="6"/>
  <c r="G57" i="2"/>
  <c r="J153" i="4"/>
  <c r="G152" i="2"/>
  <c r="J337" i="6"/>
  <c r="P21" i="2"/>
  <c r="Q202" i="2"/>
  <c r="P202" i="2"/>
  <c r="O202" i="2"/>
  <c r="Q227" i="2"/>
  <c r="P227" i="2"/>
  <c r="O258" i="2"/>
  <c r="O350" i="2"/>
  <c r="O438" i="2"/>
  <c r="Q438" i="2"/>
  <c r="P438" i="2"/>
  <c r="F438" i="2"/>
  <c r="F446" i="2"/>
  <c r="P446" i="2"/>
  <c r="Q446" i="2"/>
  <c r="J91" i="6"/>
  <c r="J395" i="4"/>
  <c r="G392" i="2"/>
  <c r="J114" i="4"/>
  <c r="J364" i="6"/>
  <c r="Q69" i="2"/>
  <c r="O69" i="2"/>
  <c r="P79" i="2"/>
  <c r="P109" i="2"/>
  <c r="G113" i="2"/>
  <c r="P237" i="2"/>
  <c r="Q289" i="2"/>
  <c r="P289" i="2"/>
  <c r="O289" i="2"/>
  <c r="F289" i="2"/>
  <c r="P350" i="2"/>
  <c r="Q366" i="2"/>
  <c r="P366" i="2"/>
  <c r="O366" i="2"/>
  <c r="Q62" i="2"/>
  <c r="P62" i="2"/>
  <c r="Q109" i="2"/>
  <c r="Q237" i="2"/>
  <c r="Q293" i="2"/>
  <c r="P293" i="2"/>
  <c r="O293" i="2"/>
  <c r="Q350" i="2"/>
  <c r="Q537" i="2"/>
  <c r="P537" i="2"/>
  <c r="O537" i="2"/>
  <c r="F537" i="2"/>
  <c r="J200" i="4"/>
  <c r="J422" i="6"/>
  <c r="G198" i="2"/>
  <c r="J278" i="6"/>
  <c r="J377" i="4"/>
  <c r="G374" i="2"/>
  <c r="J395" i="6"/>
  <c r="J288" i="4"/>
  <c r="G286" i="2"/>
  <c r="Q383" i="2"/>
  <c r="P383" i="2"/>
  <c r="F383" i="2"/>
  <c r="J151" i="6"/>
  <c r="J170" i="4"/>
  <c r="G169" i="2"/>
  <c r="Q98" i="2"/>
  <c r="O98" i="2"/>
  <c r="P98" i="2"/>
  <c r="G106" i="2"/>
  <c r="Q157" i="2"/>
  <c r="P157" i="2"/>
  <c r="O157" i="2"/>
  <c r="J556" i="4"/>
  <c r="G548" i="2"/>
  <c r="J436" i="6"/>
  <c r="F47" i="2"/>
  <c r="Q47" i="2"/>
  <c r="P47" i="2"/>
  <c r="O47" i="2"/>
  <c r="J324" i="6"/>
  <c r="G348" i="2"/>
  <c r="J350" i="4"/>
  <c r="J544" i="6"/>
  <c r="J504" i="4"/>
  <c r="G496" i="2"/>
  <c r="F128" i="2"/>
  <c r="Q266" i="2"/>
  <c r="P266" i="2"/>
  <c r="O266" i="2"/>
  <c r="J98" i="4"/>
  <c r="J526" i="6"/>
  <c r="J408" i="4"/>
  <c r="J471" i="6"/>
  <c r="F70" i="2"/>
  <c r="P70" i="2"/>
  <c r="O70" i="2"/>
  <c r="O224" i="2"/>
  <c r="Q249" i="2"/>
  <c r="O249" i="2"/>
  <c r="F249" i="2"/>
  <c r="P294" i="2"/>
  <c r="Q294" i="2"/>
  <c r="F294" i="2"/>
  <c r="P320" i="2"/>
  <c r="F320" i="2"/>
  <c r="O320" i="2"/>
  <c r="Q320" i="2"/>
  <c r="J524" i="6"/>
  <c r="J401" i="4"/>
  <c r="G398" i="2"/>
  <c r="J435" i="4"/>
  <c r="G427" i="2"/>
  <c r="J177" i="6"/>
  <c r="F461" i="2"/>
  <c r="Q461" i="2"/>
  <c r="P461" i="2"/>
  <c r="O461" i="2"/>
  <c r="J502" i="6"/>
  <c r="G241" i="2"/>
  <c r="J373" i="4"/>
  <c r="J347" i="6"/>
  <c r="J289" i="4"/>
  <c r="J396" i="6"/>
  <c r="G287" i="2"/>
  <c r="O87" i="2"/>
  <c r="Q87" i="2"/>
  <c r="P87" i="2"/>
  <c r="Q220" i="2"/>
  <c r="P220" i="2"/>
  <c r="O220" i="2"/>
  <c r="F220" i="2"/>
  <c r="J492" i="6"/>
  <c r="G171" i="2"/>
  <c r="G242" i="2"/>
  <c r="J244" i="4"/>
  <c r="J176" i="6"/>
  <c r="J555" i="6"/>
  <c r="J554" i="4"/>
  <c r="G546" i="2"/>
  <c r="O43" i="2"/>
  <c r="Q43" i="2"/>
  <c r="P43" i="2"/>
  <c r="F347" i="2"/>
  <c r="Q347" i="2"/>
  <c r="P347" i="2"/>
  <c r="O347" i="2"/>
  <c r="J293" i="6"/>
  <c r="J310" i="4"/>
  <c r="G308" i="2"/>
  <c r="J107" i="6"/>
  <c r="J73" i="4"/>
  <c r="G492" i="2"/>
  <c r="J500" i="4"/>
  <c r="J108" i="6"/>
  <c r="O66" i="2"/>
  <c r="F66" i="2"/>
  <c r="Q80" i="2"/>
  <c r="P80" i="2"/>
  <c r="O80" i="2"/>
  <c r="P124" i="2"/>
  <c r="O124" i="2"/>
  <c r="Q124" i="2"/>
  <c r="O383" i="2"/>
  <c r="J113" i="6"/>
  <c r="J468" i="4"/>
  <c r="P40" i="2"/>
  <c r="F40" i="2"/>
  <c r="O40" i="2"/>
  <c r="J471" i="4"/>
  <c r="J355" i="4"/>
  <c r="J296" i="6"/>
  <c r="G353" i="2"/>
  <c r="J97" i="6"/>
  <c r="G397" i="2"/>
  <c r="J400" i="4"/>
  <c r="J248" i="6"/>
  <c r="G531" i="2"/>
  <c r="J539" i="4"/>
  <c r="Q59" i="2"/>
  <c r="P59" i="2"/>
  <c r="O59" i="2"/>
  <c r="F103" i="2"/>
  <c r="Q180" i="2"/>
  <c r="O180" i="2"/>
  <c r="P224" i="2"/>
  <c r="P282" i="2"/>
  <c r="F282" i="2"/>
  <c r="J172" i="4"/>
  <c r="J206" i="6"/>
  <c r="J315" i="4"/>
  <c r="G313" i="2"/>
  <c r="J450" i="6"/>
  <c r="G354" i="2"/>
  <c r="J356" i="4"/>
  <c r="O30" i="2"/>
  <c r="F30" i="2"/>
  <c r="Q77" i="2"/>
  <c r="P77" i="2"/>
  <c r="O77" i="2"/>
  <c r="F158" i="2"/>
  <c r="Q158" i="2"/>
  <c r="P158" i="2"/>
  <c r="J222" i="6"/>
  <c r="G100" i="2"/>
  <c r="J131" i="6"/>
  <c r="J439" i="4"/>
  <c r="G431" i="2"/>
  <c r="Q30" i="2"/>
  <c r="Q214" i="2"/>
  <c r="P214" i="2"/>
  <c r="O214" i="2"/>
  <c r="P428" i="2"/>
  <c r="F268" i="2"/>
  <c r="Q268" i="2"/>
  <c r="P268" i="2"/>
  <c r="Q349" i="2"/>
  <c r="P349" i="2"/>
  <c r="O349" i="2"/>
  <c r="P139" i="2"/>
  <c r="Q139" i="2"/>
  <c r="O139" i="2"/>
  <c r="F139" i="2"/>
  <c r="Q477" i="2"/>
  <c r="P477" i="2"/>
  <c r="O477" i="2"/>
  <c r="J292" i="6"/>
  <c r="J24" i="4"/>
  <c r="J438" i="4"/>
  <c r="J197" i="6"/>
  <c r="J223" i="6"/>
  <c r="G495" i="2"/>
  <c r="J503" i="4"/>
  <c r="G24" i="2"/>
  <c r="Q128" i="2"/>
  <c r="O208" i="2"/>
  <c r="P208" i="2"/>
  <c r="Q208" i="2"/>
  <c r="F208" i="2"/>
  <c r="Q92" i="2"/>
  <c r="O92" i="2"/>
  <c r="F92" i="2"/>
  <c r="O158" i="2"/>
  <c r="O535" i="2"/>
  <c r="F535" i="2"/>
  <c r="Q535" i="2"/>
  <c r="J215" i="6"/>
  <c r="J259" i="4"/>
  <c r="G257" i="2"/>
  <c r="J532" i="6"/>
  <c r="J441" i="4"/>
  <c r="J385" i="6"/>
  <c r="J276" i="4"/>
  <c r="G60" i="2"/>
  <c r="G185" i="2"/>
  <c r="F271" i="2"/>
  <c r="P271" i="2"/>
  <c r="O271" i="2"/>
  <c r="Q372" i="2"/>
  <c r="O372" i="2"/>
  <c r="P372" i="2"/>
  <c r="J445" i="6"/>
  <c r="J53" i="4"/>
  <c r="J134" i="6"/>
  <c r="J413" i="4"/>
  <c r="J352" i="6"/>
  <c r="G37" i="2"/>
  <c r="J218" i="6"/>
  <c r="J160" i="4"/>
  <c r="G159" i="2"/>
  <c r="J228" i="6"/>
  <c r="G230" i="2"/>
  <c r="J232" i="4"/>
  <c r="J358" i="4"/>
  <c r="J339" i="6"/>
  <c r="G356" i="2"/>
  <c r="J34" i="4"/>
  <c r="J452" i="6"/>
  <c r="J79" i="4"/>
  <c r="J453" i="4"/>
  <c r="J537" i="6"/>
  <c r="G445" i="2"/>
  <c r="J441" i="6"/>
  <c r="G51" i="2"/>
  <c r="J51" i="4"/>
  <c r="O67" i="2"/>
  <c r="F67" i="2"/>
  <c r="O56" i="2"/>
  <c r="F56" i="2"/>
  <c r="P177" i="2"/>
  <c r="Q177" i="2"/>
  <c r="O177" i="2"/>
  <c r="F177" i="2"/>
  <c r="P189" i="2"/>
  <c r="O189" i="2"/>
  <c r="Q189" i="2"/>
  <c r="Q275" i="2"/>
  <c r="P275" i="2"/>
  <c r="O275" i="2"/>
  <c r="Q291" i="2"/>
  <c r="O291" i="2"/>
  <c r="G295" i="2"/>
  <c r="O310" i="2"/>
  <c r="Q310" i="2"/>
  <c r="J327" i="6"/>
  <c r="G259" i="2"/>
  <c r="J261" i="4"/>
  <c r="J443" i="6"/>
  <c r="J125" i="4"/>
  <c r="Q470" i="2"/>
  <c r="O470" i="2"/>
  <c r="P147" i="2"/>
  <c r="O147" i="2"/>
  <c r="Q147" i="2"/>
  <c r="P103" i="2"/>
  <c r="O103" i="2"/>
  <c r="P210" i="2"/>
  <c r="O210" i="2"/>
  <c r="O128" i="2"/>
  <c r="Q221" i="2"/>
  <c r="P221" i="2"/>
  <c r="O221" i="2"/>
  <c r="Q384" i="2"/>
  <c r="P384" i="2"/>
  <c r="O384" i="2"/>
  <c r="F428" i="2"/>
  <c r="O428" i="2"/>
  <c r="Q162" i="2"/>
  <c r="O162" i="2"/>
  <c r="F162" i="2"/>
  <c r="J49" i="4"/>
  <c r="J408" i="6"/>
  <c r="G49" i="2"/>
  <c r="J348" i="6"/>
  <c r="J78" i="4"/>
  <c r="J317" i="4"/>
  <c r="J92" i="6"/>
  <c r="J246" i="6"/>
  <c r="J452" i="4"/>
  <c r="Q399" i="2"/>
  <c r="P399" i="2"/>
  <c r="O399" i="2"/>
  <c r="J107" i="4"/>
  <c r="J512" i="6"/>
  <c r="G296" i="2"/>
  <c r="O10" i="2"/>
  <c r="P10" i="2"/>
  <c r="F10" i="2"/>
  <c r="P30" i="2"/>
  <c r="Q107" i="2"/>
  <c r="P107" i="2"/>
  <c r="O107" i="2"/>
  <c r="Q210" i="2"/>
  <c r="J124" i="4"/>
  <c r="J369" i="6"/>
  <c r="G123" i="2"/>
  <c r="Q10" i="2"/>
  <c r="O52" i="2"/>
  <c r="G78" i="2"/>
  <c r="Q197" i="2"/>
  <c r="F197" i="2"/>
  <c r="G463" i="2"/>
  <c r="F470" i="2"/>
  <c r="J261" i="6"/>
  <c r="J184" i="4"/>
  <c r="G183" i="2"/>
  <c r="J100" i="6"/>
  <c r="J217" i="4"/>
  <c r="J416" i="6"/>
  <c r="J362" i="4"/>
  <c r="G359" i="2"/>
  <c r="G382" i="2"/>
  <c r="J517" i="6"/>
  <c r="J385" i="4"/>
  <c r="J316" i="6"/>
  <c r="J531" i="4"/>
  <c r="P193" i="2"/>
  <c r="F193" i="2"/>
  <c r="Q193" i="2"/>
  <c r="O193" i="2"/>
  <c r="P423" i="2"/>
  <c r="Q423" i="2"/>
  <c r="F423" i="2"/>
  <c r="F462" i="2"/>
  <c r="Q462" i="2"/>
  <c r="P476" i="2"/>
  <c r="F476" i="2"/>
  <c r="Q490" i="2"/>
  <c r="P490" i="2"/>
  <c r="O490" i="2"/>
  <c r="F490" i="2"/>
  <c r="J423" i="6"/>
  <c r="G231" i="2"/>
  <c r="J205" i="6"/>
  <c r="G385" i="2"/>
  <c r="J304" i="4"/>
  <c r="G302" i="2"/>
  <c r="J159" i="6"/>
  <c r="F179" i="2"/>
  <c r="Q179" i="2"/>
  <c r="Q226" i="2"/>
  <c r="P226" i="2"/>
  <c r="O226" i="2"/>
  <c r="F226" i="2"/>
  <c r="J552" i="6"/>
  <c r="Q186" i="2"/>
  <c r="O186" i="2"/>
  <c r="O272" i="2"/>
  <c r="Q272" i="2"/>
  <c r="P272" i="2"/>
  <c r="P307" i="2"/>
  <c r="O307" i="2"/>
  <c r="F386" i="2"/>
  <c r="F396" i="2"/>
  <c r="J10" i="4"/>
  <c r="J454" i="6"/>
  <c r="J299" i="6"/>
  <c r="G528" i="2"/>
  <c r="J309" i="6"/>
  <c r="G170" i="2"/>
  <c r="J278" i="4"/>
  <c r="J386" i="6"/>
  <c r="J166" i="6"/>
  <c r="O297" i="2"/>
  <c r="F297" i="2"/>
  <c r="P351" i="2"/>
  <c r="F351" i="2"/>
  <c r="J92" i="4"/>
  <c r="J152" i="6"/>
  <c r="G415" i="2"/>
  <c r="J423" i="4"/>
  <c r="J553" i="6"/>
  <c r="J537" i="4"/>
  <c r="J252" i="6"/>
  <c r="G452" i="2"/>
  <c r="P255" i="2"/>
  <c r="F304" i="2"/>
  <c r="O423" i="2"/>
  <c r="O462" i="2"/>
  <c r="O476" i="2"/>
  <c r="J353" i="4"/>
  <c r="J109" i="6"/>
  <c r="J13" i="4"/>
  <c r="J174" i="6"/>
  <c r="J93" i="4"/>
  <c r="J204" i="6"/>
  <c r="J239" i="4"/>
  <c r="P532" i="2"/>
  <c r="O532" i="2"/>
  <c r="Q532" i="2"/>
  <c r="J280" i="4"/>
  <c r="J388" i="6"/>
  <c r="J306" i="4"/>
  <c r="J163" i="6"/>
  <c r="J253" i="6"/>
  <c r="G453" i="2"/>
  <c r="Q512" i="2"/>
  <c r="P512" i="2"/>
  <c r="J453" i="6"/>
  <c r="J42" i="4"/>
  <c r="J521" i="6"/>
  <c r="J391" i="4"/>
  <c r="J541" i="6"/>
  <c r="J485" i="4"/>
  <c r="J541" i="4"/>
  <c r="G533" i="2"/>
  <c r="J371" i="6"/>
  <c r="J129" i="4"/>
  <c r="Q95" i="2"/>
  <c r="G125" i="2"/>
  <c r="P179" i="2"/>
  <c r="P252" i="2"/>
  <c r="P269" i="2"/>
  <c r="Q269" i="2"/>
  <c r="P290" i="2"/>
  <c r="J194" i="4"/>
  <c r="J279" i="4"/>
  <c r="J317" i="6"/>
  <c r="J381" i="4"/>
  <c r="G378" i="2"/>
  <c r="J320" i="6"/>
  <c r="G279" i="2"/>
  <c r="F355" i="2"/>
  <c r="Q355" i="2"/>
  <c r="O538" i="2"/>
  <c r="F538" i="2"/>
  <c r="Q538" i="2"/>
  <c r="J444" i="6"/>
  <c r="P39" i="2"/>
  <c r="P82" i="2"/>
  <c r="Q121" i="2"/>
  <c r="Q82" i="2"/>
  <c r="G163" i="2"/>
  <c r="P297" i="2"/>
  <c r="O351" i="2"/>
  <c r="O386" i="2"/>
  <c r="O396" i="2"/>
  <c r="G420" i="2"/>
  <c r="J281" i="4"/>
  <c r="J44" i="4"/>
  <c r="J208" i="6"/>
  <c r="J95" i="4"/>
  <c r="G94" i="2"/>
  <c r="J370" i="4"/>
  <c r="G367" i="2"/>
  <c r="G442" i="2"/>
  <c r="J103" i="6"/>
  <c r="J450" i="4"/>
  <c r="J414" i="6"/>
  <c r="G129" i="2"/>
  <c r="J189" i="4"/>
  <c r="G187" i="2"/>
  <c r="J496" i="6"/>
  <c r="P312" i="2"/>
  <c r="Q312" i="2"/>
  <c r="P509" i="2"/>
  <c r="O509" i="2"/>
  <c r="J99" i="4"/>
  <c r="J402" i="6"/>
  <c r="J484" i="6"/>
  <c r="J140" i="4"/>
  <c r="J302" i="6"/>
  <c r="J203" i="4"/>
  <c r="J170" i="6"/>
  <c r="J547" i="4"/>
  <c r="G539" i="2"/>
  <c r="J307" i="6"/>
  <c r="G138" i="2"/>
  <c r="J195" i="4"/>
  <c r="J214" i="6"/>
  <c r="J288" i="6"/>
  <c r="J260" i="4"/>
  <c r="J517" i="4"/>
  <c r="J121" i="6"/>
  <c r="F22" i="2"/>
  <c r="F64" i="2"/>
  <c r="P119" i="2"/>
  <c r="F119" i="2"/>
  <c r="Q260" i="2"/>
  <c r="P260" i="2"/>
  <c r="O260" i="2"/>
  <c r="F260" i="2"/>
  <c r="F319" i="2"/>
  <c r="Q380" i="2"/>
  <c r="O380" i="2"/>
  <c r="J48" i="4"/>
  <c r="J460" i="6"/>
  <c r="G455" i="2"/>
  <c r="J287" i="6"/>
  <c r="G543" i="2"/>
  <c r="J95" i="6"/>
  <c r="J551" i="4"/>
  <c r="J125" i="6"/>
  <c r="J518" i="4"/>
  <c r="G510" i="2"/>
  <c r="O90" i="2"/>
  <c r="F90" i="2"/>
  <c r="Q217" i="2"/>
  <c r="P217" i="2"/>
  <c r="O217" i="2"/>
  <c r="P288" i="2"/>
  <c r="F288" i="2"/>
  <c r="P547" i="2"/>
  <c r="O547" i="2"/>
  <c r="J139" i="4"/>
  <c r="J129" i="6"/>
  <c r="J23" i="4"/>
  <c r="G23" i="2"/>
  <c r="J467" i="6"/>
  <c r="J77" i="4"/>
  <c r="J472" i="6"/>
  <c r="J100" i="4"/>
  <c r="J434" i="6"/>
  <c r="G176" i="2"/>
  <c r="J204" i="4"/>
  <c r="J403" i="6"/>
  <c r="J182" i="6"/>
  <c r="J399" i="4"/>
  <c r="G425" i="2"/>
  <c r="J433" i="4"/>
  <c r="J207" i="6"/>
  <c r="J115" i="4"/>
  <c r="G114" i="2"/>
  <c r="J410" i="6"/>
  <c r="J286" i="4"/>
  <c r="J393" i="6"/>
  <c r="G284" i="2"/>
  <c r="J478" i="4"/>
  <c r="J242" i="6"/>
  <c r="J220" i="6"/>
  <c r="Q54" i="2"/>
  <c r="P54" i="2"/>
  <c r="O54" i="2"/>
  <c r="P309" i="2"/>
  <c r="Q309" i="2"/>
  <c r="O309" i="2"/>
  <c r="P323" i="2"/>
  <c r="F323" i="2"/>
  <c r="J80" i="4"/>
  <c r="J468" i="6"/>
  <c r="J357" i="4"/>
  <c r="J343" i="6"/>
  <c r="J436" i="4"/>
  <c r="J236" i="6"/>
  <c r="J469" i="4"/>
  <c r="J210" i="6"/>
  <c r="J545" i="6"/>
  <c r="J505" i="4"/>
  <c r="G497" i="2"/>
  <c r="J362" i="6"/>
  <c r="P22" i="2"/>
  <c r="Q64" i="2"/>
  <c r="Q74" i="2"/>
  <c r="O74" i="2"/>
  <c r="P84" i="2"/>
  <c r="F84" i="2"/>
  <c r="Q90" i="2"/>
  <c r="F104" i="2"/>
  <c r="Q288" i="2"/>
  <c r="P319" i="2"/>
  <c r="F457" i="2"/>
  <c r="J81" i="4"/>
  <c r="J161" i="6"/>
  <c r="J314" i="6"/>
  <c r="J378" i="4"/>
  <c r="G375" i="2"/>
  <c r="J120" i="6"/>
  <c r="J406" i="4"/>
  <c r="G403" i="2"/>
  <c r="J105" i="6"/>
  <c r="J506" i="4"/>
  <c r="G498" i="2"/>
  <c r="J240" i="6"/>
  <c r="G524" i="2"/>
  <c r="P188" i="2"/>
  <c r="O188" i="2"/>
  <c r="Q211" i="2"/>
  <c r="P211" i="2"/>
  <c r="O211" i="2"/>
  <c r="F238" i="2"/>
  <c r="O238" i="2"/>
  <c r="Q292" i="2"/>
  <c r="P292" i="2"/>
  <c r="O292" i="2"/>
  <c r="F514" i="2"/>
  <c r="Q514" i="2"/>
  <c r="P514" i="2"/>
  <c r="O514" i="2"/>
  <c r="F532" i="2"/>
  <c r="J487" i="6"/>
  <c r="J149" i="4"/>
  <c r="J90" i="6"/>
  <c r="J181" i="4"/>
  <c r="J130" i="6"/>
  <c r="J257" i="4"/>
  <c r="J196" i="6"/>
  <c r="J437" i="4"/>
  <c r="G429" i="2"/>
  <c r="J172" i="6"/>
  <c r="J472" i="4"/>
  <c r="G464" i="2"/>
  <c r="J329" i="6"/>
  <c r="J510" i="4"/>
  <c r="G502" i="2"/>
  <c r="J455" i="6"/>
  <c r="J12" i="4"/>
  <c r="J241" i="6"/>
  <c r="P136" i="2"/>
  <c r="O136" i="2"/>
  <c r="J135" i="6"/>
  <c r="F44" i="2"/>
  <c r="O44" i="2"/>
  <c r="G13" i="2"/>
  <c r="P377" i="2"/>
  <c r="O377" i="2"/>
  <c r="Q377" i="2"/>
  <c r="G388" i="2"/>
  <c r="J233" i="4"/>
  <c r="J345" i="6"/>
  <c r="G376" i="2"/>
  <c r="J379" i="4"/>
  <c r="J527" i="6"/>
  <c r="J411" i="4"/>
  <c r="J539" i="6"/>
  <c r="J473" i="4"/>
  <c r="J216" i="4"/>
  <c r="J156" i="6"/>
  <c r="P44" i="2"/>
  <c r="F48" i="2"/>
  <c r="G68" i="2"/>
  <c r="F130" i="2"/>
  <c r="F133" i="2"/>
  <c r="Q188" i="2"/>
  <c r="O195" i="2"/>
  <c r="O323" i="2"/>
  <c r="O363" i="2"/>
  <c r="O373" i="2"/>
  <c r="O408" i="2"/>
  <c r="Q544" i="2"/>
  <c r="P544" i="2"/>
  <c r="O544" i="2"/>
  <c r="F544" i="2"/>
  <c r="J540" i="4"/>
  <c r="J318" i="4"/>
  <c r="J305" i="6"/>
  <c r="J292" i="4"/>
  <c r="J399" i="6"/>
  <c r="Q44" i="2"/>
  <c r="P74" i="2"/>
  <c r="O84" i="2"/>
  <c r="G91" i="2"/>
  <c r="G192" i="2"/>
  <c r="G278" i="2"/>
  <c r="O316" i="2"/>
  <c r="Q323" i="2"/>
  <c r="Q373" i="2"/>
  <c r="G475" i="2"/>
  <c r="J164" i="4"/>
  <c r="J513" i="6"/>
  <c r="J319" i="4"/>
  <c r="G317" i="2"/>
  <c r="J375" i="6"/>
  <c r="J245" i="4"/>
  <c r="J194" i="6"/>
  <c r="F281" i="2"/>
  <c r="F300" i="2"/>
  <c r="F424" i="2"/>
  <c r="P525" i="2"/>
  <c r="G81" i="2"/>
  <c r="J349" i="6"/>
  <c r="J473" i="6"/>
  <c r="G102" i="2"/>
  <c r="J102" i="6"/>
  <c r="J147" i="4"/>
  <c r="G146" i="2"/>
  <c r="J254" i="4"/>
  <c r="J507" i="6"/>
  <c r="J398" i="4"/>
  <c r="J523" i="6"/>
  <c r="J344" i="6"/>
  <c r="P149" i="2"/>
  <c r="F149" i="2"/>
  <c r="G155" i="2"/>
  <c r="P228" i="2"/>
  <c r="F228" i="2"/>
  <c r="P479" i="2"/>
  <c r="F479" i="2"/>
  <c r="Q525" i="2"/>
  <c r="J55" i="4"/>
  <c r="J447" i="6"/>
  <c r="J165" i="6"/>
  <c r="J84" i="4"/>
  <c r="G352" i="2"/>
  <c r="J354" i="4"/>
  <c r="J496" i="4"/>
  <c r="J250" i="6"/>
  <c r="J211" i="6"/>
  <c r="J465" i="4"/>
  <c r="J229" i="4"/>
  <c r="J217" i="6"/>
  <c r="J383" i="4"/>
  <c r="J119" i="6"/>
  <c r="J516" i="6"/>
  <c r="J382" i="4"/>
  <c r="J548" i="6"/>
  <c r="J519" i="4"/>
  <c r="J17" i="4"/>
  <c r="J300" i="6"/>
  <c r="J335" i="6"/>
  <c r="G160" i="2"/>
  <c r="G358" i="2"/>
  <c r="J346" i="6"/>
  <c r="J406" i="6"/>
  <c r="J384" i="4"/>
  <c r="J412" i="4"/>
  <c r="J528" i="6"/>
  <c r="J550" i="6"/>
  <c r="J522" i="4"/>
  <c r="J269" i="4"/>
  <c r="J378" i="6"/>
  <c r="J501" i="6"/>
  <c r="J234" i="4"/>
  <c r="J268" i="4"/>
  <c r="J128" i="6"/>
  <c r="J256" i="6"/>
  <c r="G322" i="2"/>
  <c r="J443" i="4"/>
  <c r="J115" i="6"/>
  <c r="G435" i="2"/>
  <c r="J331" i="6"/>
  <c r="G216" i="2"/>
  <c r="J380" i="6"/>
  <c r="J271" i="4"/>
  <c r="F178" i="2"/>
  <c r="F381" i="2"/>
  <c r="F419" i="2"/>
  <c r="J164" i="6"/>
  <c r="J70" i="4"/>
  <c r="J488" i="6"/>
  <c r="J157" i="4"/>
  <c r="J252" i="4"/>
  <c r="G250" i="2"/>
  <c r="J505" i="6"/>
  <c r="G471" i="2"/>
  <c r="F507" i="2"/>
  <c r="P507" i="2"/>
  <c r="G406" i="2"/>
  <c r="J224" i="6"/>
  <c r="J414" i="4"/>
  <c r="G371" i="2"/>
  <c r="J21" i="4"/>
  <c r="J457" i="6"/>
  <c r="J433" i="6"/>
  <c r="J197" i="4"/>
  <c r="J273" i="4"/>
  <c r="J382" i="6"/>
  <c r="J514" i="6"/>
  <c r="Q245" i="2"/>
  <c r="P245" i="2"/>
  <c r="J400" i="6"/>
  <c r="J293" i="4"/>
  <c r="J114" i="6"/>
  <c r="F14" i="2"/>
  <c r="G17" i="2"/>
  <c r="O50" i="2"/>
  <c r="O141" i="2"/>
  <c r="O181" i="2"/>
  <c r="G267" i="2"/>
  <c r="O273" i="2"/>
  <c r="O311" i="2"/>
  <c r="O346" i="2"/>
  <c r="G362" i="2"/>
  <c r="F481" i="2"/>
  <c r="J324" i="4"/>
  <c r="J498" i="4"/>
  <c r="J299" i="4"/>
  <c r="J424" i="6"/>
  <c r="J289" i="6"/>
  <c r="J159" i="4"/>
  <c r="J180" i="6"/>
  <c r="J501" i="4"/>
  <c r="P105" i="2"/>
  <c r="F105" i="2"/>
  <c r="P11" i="2"/>
  <c r="F11" i="2"/>
  <c r="P178" i="2"/>
  <c r="O507" i="2"/>
  <c r="J417" i="4"/>
  <c r="J459" i="6"/>
  <c r="J47" i="4"/>
  <c r="J483" i="6"/>
  <c r="J134" i="4"/>
  <c r="J168" i="4"/>
  <c r="G167" i="2"/>
  <c r="J491" i="6"/>
  <c r="J240" i="4"/>
  <c r="J225" i="6"/>
  <c r="G364" i="2"/>
  <c r="J367" i="4"/>
  <c r="Q219" i="2"/>
  <c r="F219" i="2"/>
  <c r="J169" i="6"/>
  <c r="J425" i="4"/>
  <c r="J26" i="4"/>
  <c r="J354" i="6"/>
  <c r="J369" i="4"/>
  <c r="J304" i="6"/>
  <c r="J403" i="4"/>
  <c r="J525" i="6"/>
  <c r="J272" i="6"/>
  <c r="G480" i="2"/>
  <c r="J549" i="6"/>
  <c r="G513" i="2"/>
  <c r="J550" i="4"/>
  <c r="G542" i="2"/>
  <c r="J280" i="6"/>
  <c r="G305" i="2"/>
  <c r="G541" i="2"/>
  <c r="J182" i="4"/>
  <c r="J179" i="6"/>
  <c r="J464" i="4"/>
  <c r="J552" i="4"/>
  <c r="J509" i="6"/>
  <c r="J267" i="4"/>
  <c r="G489" i="2"/>
  <c r="J294" i="6"/>
  <c r="J350" i="6"/>
  <c r="J56" i="4"/>
  <c r="J145" i="4"/>
  <c r="J556" i="6"/>
  <c r="J555" i="4"/>
  <c r="J154" i="6"/>
  <c r="G344" i="2"/>
  <c r="J246" i="4"/>
  <c r="J357" i="6"/>
  <c r="J545" i="4"/>
  <c r="J249" i="6"/>
  <c r="J110" i="6"/>
  <c r="G120" i="2"/>
  <c r="J258" i="4"/>
  <c r="J146" i="6"/>
  <c r="J546" i="6"/>
  <c r="G501" i="2"/>
  <c r="J509" i="4"/>
  <c r="J229" i="6"/>
  <c r="J553" i="4"/>
  <c r="J184" i="6"/>
  <c r="J211" i="4"/>
  <c r="J106" i="6"/>
  <c r="J312" i="4"/>
  <c r="J522" i="6"/>
  <c r="J392" i="4"/>
  <c r="J531" i="6"/>
  <c r="J424" i="4"/>
  <c r="J417" i="6"/>
  <c r="J43" i="4"/>
  <c r="J525" i="4"/>
  <c r="J420" i="6"/>
  <c r="J392" i="6"/>
  <c r="J94" i="6"/>
  <c r="J323" i="6"/>
  <c r="J150" i="4"/>
  <c r="G486" i="2"/>
  <c r="J361" i="6"/>
  <c r="J18" i="4"/>
  <c r="J94" i="4"/>
  <c r="L552" i="2" l="1"/>
  <c r="C6" i="1" s="1"/>
  <c r="R552" i="2"/>
  <c r="F6" i="1" s="1"/>
  <c r="G552" i="2"/>
  <c r="L554" i="2"/>
  <c r="C12" i="1" s="1"/>
  <c r="M552" i="2"/>
  <c r="C7" i="1" s="1"/>
  <c r="T552" i="2"/>
  <c r="F8" i="1" s="1"/>
  <c r="H552" i="2"/>
  <c r="S552" i="2"/>
  <c r="F7" i="1" s="1"/>
  <c r="T554" i="2"/>
  <c r="F14" i="1" s="1"/>
  <c r="S554" i="2"/>
  <c r="F13" i="1" s="1"/>
  <c r="H554" i="2"/>
  <c r="M554" i="2"/>
  <c r="C13" i="1" s="1"/>
  <c r="C552" i="2"/>
  <c r="N552" i="2"/>
  <c r="C8" i="1" s="1"/>
  <c r="C19" i="1" s="1"/>
  <c r="G554" i="2"/>
  <c r="N554" i="2"/>
  <c r="C14" i="1" s="1"/>
  <c r="C554" i="2"/>
  <c r="R554" i="2"/>
  <c r="F12" i="1" s="1"/>
  <c r="G550" i="2"/>
  <c r="P36" i="2"/>
  <c r="O36" i="2"/>
  <c r="F36" i="2"/>
  <c r="Q36" i="2"/>
  <c r="F452" i="2"/>
  <c r="O452" i="2"/>
  <c r="Q452" i="2"/>
  <c r="P452" i="2"/>
  <c r="P163" i="2"/>
  <c r="F163" i="2"/>
  <c r="Q163" i="2"/>
  <c r="O163" i="2"/>
  <c r="Q542" i="2"/>
  <c r="O542" i="2"/>
  <c r="F542" i="2"/>
  <c r="P542" i="2"/>
  <c r="F531" i="2"/>
  <c r="Q531" i="2"/>
  <c r="P531" i="2"/>
  <c r="O531" i="2"/>
  <c r="F302" i="2"/>
  <c r="Q302" i="2"/>
  <c r="P302" i="2"/>
  <c r="O302" i="2"/>
  <c r="Q8" i="2"/>
  <c r="F8" i="2"/>
  <c r="P8" i="2"/>
  <c r="O8" i="2"/>
  <c r="Q480" i="2"/>
  <c r="F480" i="2"/>
  <c r="O480" i="2"/>
  <c r="P480" i="2"/>
  <c r="P463" i="2"/>
  <c r="O463" i="2"/>
  <c r="Q463" i="2"/>
  <c r="F463" i="2"/>
  <c r="F100" i="2"/>
  <c r="Q100" i="2"/>
  <c r="O100" i="2"/>
  <c r="P100" i="2"/>
  <c r="F120" i="2"/>
  <c r="Q120" i="2"/>
  <c r="P120" i="2"/>
  <c r="O120" i="2"/>
  <c r="F546" i="2"/>
  <c r="O546" i="2"/>
  <c r="Q546" i="2"/>
  <c r="P546" i="2"/>
  <c r="F250" i="2"/>
  <c r="O250" i="2"/>
  <c r="Q250" i="2"/>
  <c r="P250" i="2"/>
  <c r="Q160" i="2"/>
  <c r="P160" i="2"/>
  <c r="O160" i="2"/>
  <c r="F160" i="2"/>
  <c r="Q78" i="2"/>
  <c r="F78" i="2"/>
  <c r="O78" i="2"/>
  <c r="P78" i="2"/>
  <c r="O24" i="2"/>
  <c r="F24" i="2"/>
  <c r="Q24" i="2"/>
  <c r="P24" i="2"/>
  <c r="Q391" i="2"/>
  <c r="P391" i="2"/>
  <c r="O391" i="2"/>
  <c r="F391" i="2"/>
  <c r="P459" i="2"/>
  <c r="O459" i="2"/>
  <c r="Q459" i="2"/>
  <c r="F459" i="2"/>
  <c r="Q68" i="2"/>
  <c r="O68" i="2"/>
  <c r="F68" i="2"/>
  <c r="P68" i="2"/>
  <c r="F492" i="2"/>
  <c r="Q492" i="2"/>
  <c r="P492" i="2"/>
  <c r="O492" i="2"/>
  <c r="O308" i="2"/>
  <c r="F308" i="2"/>
  <c r="P308" i="2"/>
  <c r="Q308" i="2"/>
  <c r="F35" i="2"/>
  <c r="Q35" i="2"/>
  <c r="P35" i="2"/>
  <c r="O35" i="2"/>
  <c r="Q150" i="2"/>
  <c r="P150" i="2"/>
  <c r="O150" i="2"/>
  <c r="F150" i="2"/>
  <c r="F91" i="2"/>
  <c r="Q91" i="2"/>
  <c r="P91" i="2"/>
  <c r="O91" i="2"/>
  <c r="P447" i="2"/>
  <c r="O447" i="2"/>
  <c r="Q447" i="2"/>
  <c r="F447" i="2"/>
  <c r="O106" i="2"/>
  <c r="F106" i="2"/>
  <c r="Q106" i="2"/>
  <c r="P106" i="2"/>
  <c r="Q352" i="2"/>
  <c r="P352" i="2"/>
  <c r="F352" i="2"/>
  <c r="O352" i="2"/>
  <c r="O241" i="2"/>
  <c r="F241" i="2"/>
  <c r="Q241" i="2"/>
  <c r="P241" i="2"/>
  <c r="P539" i="2"/>
  <c r="F539" i="2"/>
  <c r="Q539" i="2"/>
  <c r="O539" i="2"/>
  <c r="F385" i="2"/>
  <c r="P385" i="2"/>
  <c r="Q385" i="2"/>
  <c r="O385" i="2"/>
  <c r="F397" i="2"/>
  <c r="O397" i="2"/>
  <c r="Q397" i="2"/>
  <c r="P397" i="2"/>
  <c r="P453" i="2"/>
  <c r="F453" i="2"/>
  <c r="Q453" i="2"/>
  <c r="O453" i="2"/>
  <c r="F388" i="2"/>
  <c r="Q388" i="2"/>
  <c r="P388" i="2"/>
  <c r="O388" i="2"/>
  <c r="F362" i="2"/>
  <c r="P362" i="2"/>
  <c r="Q362" i="2"/>
  <c r="O362" i="2"/>
  <c r="O511" i="2"/>
  <c r="F511" i="2"/>
  <c r="Q511" i="2"/>
  <c r="P511" i="2"/>
  <c r="F123" i="2"/>
  <c r="O123" i="2"/>
  <c r="Q123" i="2"/>
  <c r="P123" i="2"/>
  <c r="F267" i="2"/>
  <c r="Q267" i="2"/>
  <c r="P267" i="2"/>
  <c r="O267" i="2"/>
  <c r="Q176" i="2"/>
  <c r="P176" i="2"/>
  <c r="F176" i="2"/>
  <c r="O176" i="2"/>
  <c r="F129" i="2"/>
  <c r="Q129" i="2"/>
  <c r="O129" i="2"/>
  <c r="P129" i="2"/>
  <c r="O364" i="2"/>
  <c r="Q364" i="2"/>
  <c r="P364" i="2"/>
  <c r="F364" i="2"/>
  <c r="Q102" i="2"/>
  <c r="F102" i="2"/>
  <c r="O102" i="2"/>
  <c r="P102" i="2"/>
  <c r="O354" i="2"/>
  <c r="F354" i="2"/>
  <c r="Q354" i="2"/>
  <c r="P354" i="2"/>
  <c r="Q229" i="2"/>
  <c r="P229" i="2"/>
  <c r="O229" i="2"/>
  <c r="F229" i="2"/>
  <c r="P508" i="2"/>
  <c r="Q508" i="2"/>
  <c r="F508" i="2"/>
  <c r="O508" i="2"/>
  <c r="F97" i="2"/>
  <c r="P97" i="2"/>
  <c r="O97" i="2"/>
  <c r="Q97" i="2"/>
  <c r="Q375" i="2"/>
  <c r="P375" i="2"/>
  <c r="O375" i="2"/>
  <c r="F375" i="2"/>
  <c r="F305" i="2"/>
  <c r="Q305" i="2"/>
  <c r="O305" i="2"/>
  <c r="P305" i="2"/>
  <c r="F455" i="2"/>
  <c r="P455" i="2"/>
  <c r="Q455" i="2"/>
  <c r="O455" i="2"/>
  <c r="F135" i="2"/>
  <c r="P135" i="2"/>
  <c r="O135" i="2"/>
  <c r="Q135" i="2"/>
  <c r="F483" i="2"/>
  <c r="O483" i="2"/>
  <c r="Q483" i="2"/>
  <c r="P483" i="2"/>
  <c r="P185" i="2"/>
  <c r="O185" i="2"/>
  <c r="F185" i="2"/>
  <c r="Q185" i="2"/>
  <c r="Q313" i="2"/>
  <c r="F313" i="2"/>
  <c r="O313" i="2"/>
  <c r="P313" i="2"/>
  <c r="O152" i="2"/>
  <c r="F152" i="2"/>
  <c r="Q152" i="2"/>
  <c r="P152" i="2"/>
  <c r="F161" i="2"/>
  <c r="P161" i="2"/>
  <c r="O161" i="2"/>
  <c r="Q161" i="2"/>
  <c r="Q317" i="2"/>
  <c r="F317" i="2"/>
  <c r="P317" i="2"/>
  <c r="O317" i="2"/>
  <c r="Q420" i="2"/>
  <c r="P420" i="2"/>
  <c r="F420" i="2"/>
  <c r="O420" i="2"/>
  <c r="Q321" i="2"/>
  <c r="P321" i="2"/>
  <c r="O321" i="2"/>
  <c r="F321" i="2"/>
  <c r="F406" i="2"/>
  <c r="Q406" i="2"/>
  <c r="P406" i="2"/>
  <c r="O406" i="2"/>
  <c r="P421" i="2"/>
  <c r="Q421" i="2"/>
  <c r="O421" i="2"/>
  <c r="F421" i="2"/>
  <c r="O187" i="2"/>
  <c r="F187" i="2"/>
  <c r="Q187" i="2"/>
  <c r="P187" i="2"/>
  <c r="F216" i="2"/>
  <c r="P216" i="2"/>
  <c r="Q216" i="2"/>
  <c r="O216" i="2"/>
  <c r="Q81" i="2"/>
  <c r="F81" i="2"/>
  <c r="P81" i="2"/>
  <c r="O81" i="2"/>
  <c r="F524" i="2"/>
  <c r="Q524" i="2"/>
  <c r="P524" i="2"/>
  <c r="O524" i="2"/>
  <c r="P442" i="2"/>
  <c r="F442" i="2"/>
  <c r="Q442" i="2"/>
  <c r="O442" i="2"/>
  <c r="O60" i="2"/>
  <c r="F60" i="2"/>
  <c r="P60" i="2"/>
  <c r="Q60" i="2"/>
  <c r="Q110" i="2"/>
  <c r="P110" i="2"/>
  <c r="O110" i="2"/>
  <c r="F110" i="2"/>
  <c r="Q153" i="2"/>
  <c r="P153" i="2"/>
  <c r="F153" i="2"/>
  <c r="O153" i="2"/>
  <c r="Q534" i="2"/>
  <c r="P534" i="2"/>
  <c r="O534" i="2"/>
  <c r="F534" i="2"/>
  <c r="O199" i="2"/>
  <c r="Q199" i="2"/>
  <c r="P199" i="2"/>
  <c r="F199" i="2"/>
  <c r="O286" i="2"/>
  <c r="F286" i="2"/>
  <c r="Q286" i="2"/>
  <c r="P286" i="2"/>
  <c r="F415" i="2"/>
  <c r="O415" i="2"/>
  <c r="Q415" i="2"/>
  <c r="P415" i="2"/>
  <c r="Q191" i="2"/>
  <c r="P191" i="2"/>
  <c r="O191" i="2"/>
  <c r="F191" i="2"/>
  <c r="P278" i="2"/>
  <c r="O278" i="2"/>
  <c r="F278" i="2"/>
  <c r="Q278" i="2"/>
  <c r="P484" i="2"/>
  <c r="O484" i="2"/>
  <c r="F484" i="2"/>
  <c r="Q484" i="2"/>
  <c r="P285" i="2"/>
  <c r="F285" i="2"/>
  <c r="O285" i="2"/>
  <c r="Q285" i="2"/>
  <c r="Q279" i="2"/>
  <c r="P279" i="2"/>
  <c r="O279" i="2"/>
  <c r="F279" i="2"/>
  <c r="F528" i="2"/>
  <c r="P528" i="2"/>
  <c r="O528" i="2"/>
  <c r="Q528" i="2"/>
  <c r="Q167" i="2"/>
  <c r="P167" i="2"/>
  <c r="O167" i="2"/>
  <c r="F167" i="2"/>
  <c r="Q367" i="2"/>
  <c r="P367" i="2"/>
  <c r="O367" i="2"/>
  <c r="F367" i="2"/>
  <c r="P169" i="2"/>
  <c r="F169" i="2"/>
  <c r="O169" i="2"/>
  <c r="Q169" i="2"/>
  <c r="P57" i="2"/>
  <c r="Q57" i="2"/>
  <c r="O57" i="2"/>
  <c r="F57" i="2"/>
  <c r="O184" i="2"/>
  <c r="F184" i="2"/>
  <c r="P184" i="2"/>
  <c r="Q184" i="2"/>
  <c r="Q533" i="2"/>
  <c r="P533" i="2"/>
  <c r="O533" i="2"/>
  <c r="F533" i="2"/>
  <c r="F259" i="2"/>
  <c r="P259" i="2"/>
  <c r="O259" i="2"/>
  <c r="Q259" i="2"/>
  <c r="Q398" i="2"/>
  <c r="P398" i="2"/>
  <c r="F398" i="2"/>
  <c r="O398" i="2"/>
  <c r="O441" i="2"/>
  <c r="Q441" i="2"/>
  <c r="P441" i="2"/>
  <c r="F441" i="2"/>
  <c r="Q429" i="2"/>
  <c r="O429" i="2"/>
  <c r="F429" i="2"/>
  <c r="P429" i="2"/>
  <c r="Q345" i="2"/>
  <c r="F345" i="2"/>
  <c r="P345" i="2"/>
  <c r="O345" i="2"/>
  <c r="P475" i="2"/>
  <c r="Q475" i="2"/>
  <c r="F475" i="2"/>
  <c r="O475" i="2"/>
  <c r="Q392" i="2"/>
  <c r="F392" i="2"/>
  <c r="P392" i="2"/>
  <c r="O392" i="2"/>
  <c r="Q348" i="2"/>
  <c r="F348" i="2"/>
  <c r="O348" i="2"/>
  <c r="P348" i="2"/>
  <c r="F114" i="2"/>
  <c r="O114" i="2"/>
  <c r="Q114" i="2"/>
  <c r="P114" i="2"/>
  <c r="Q146" i="2"/>
  <c r="P146" i="2"/>
  <c r="O146" i="2"/>
  <c r="F146" i="2"/>
  <c r="F489" i="2"/>
  <c r="O489" i="2"/>
  <c r="Q489" i="2"/>
  <c r="P489" i="2"/>
  <c r="P502" i="2"/>
  <c r="O502" i="2"/>
  <c r="Q502" i="2"/>
  <c r="F502" i="2"/>
  <c r="F382" i="2"/>
  <c r="Q382" i="2"/>
  <c r="P382" i="2"/>
  <c r="O382" i="2"/>
  <c r="O108" i="2"/>
  <c r="F108" i="2"/>
  <c r="Q108" i="2"/>
  <c r="P108" i="2"/>
  <c r="O541" i="2"/>
  <c r="F541" i="2"/>
  <c r="P541" i="2"/>
  <c r="Q541" i="2"/>
  <c r="Q529" i="2"/>
  <c r="F529" i="2"/>
  <c r="P529" i="2"/>
  <c r="O529" i="2"/>
  <c r="O138" i="2"/>
  <c r="F138" i="2"/>
  <c r="P138" i="2"/>
  <c r="Q138" i="2"/>
  <c r="F356" i="2"/>
  <c r="Q356" i="2"/>
  <c r="O356" i="2"/>
  <c r="P356" i="2"/>
  <c r="P374" i="2"/>
  <c r="O374" i="2"/>
  <c r="Q374" i="2"/>
  <c r="F374" i="2"/>
  <c r="Q371" i="2"/>
  <c r="P371" i="2"/>
  <c r="F371" i="2"/>
  <c r="O371" i="2"/>
  <c r="O513" i="2"/>
  <c r="Q513" i="2"/>
  <c r="F513" i="2"/>
  <c r="P513" i="2"/>
  <c r="Q501" i="2"/>
  <c r="O501" i="2"/>
  <c r="P501" i="2"/>
  <c r="F501" i="2"/>
  <c r="O284" i="2"/>
  <c r="Q284" i="2"/>
  <c r="F284" i="2"/>
  <c r="P284" i="2"/>
  <c r="P49" i="2"/>
  <c r="O49" i="2"/>
  <c r="F49" i="2"/>
  <c r="Q49" i="2"/>
  <c r="Q427" i="2"/>
  <c r="O427" i="2"/>
  <c r="F427" i="2"/>
  <c r="P427" i="2"/>
  <c r="F155" i="2"/>
  <c r="P155" i="2"/>
  <c r="Q155" i="2"/>
  <c r="O155" i="2"/>
  <c r="Q37" i="2"/>
  <c r="O37" i="2"/>
  <c r="F37" i="2"/>
  <c r="P37" i="2"/>
  <c r="Q358" i="2"/>
  <c r="P358" i="2"/>
  <c r="O358" i="2"/>
  <c r="F358" i="2"/>
  <c r="Q425" i="2"/>
  <c r="P425" i="2"/>
  <c r="O425" i="2"/>
  <c r="F425" i="2"/>
  <c r="P170" i="2"/>
  <c r="O170" i="2"/>
  <c r="F170" i="2"/>
  <c r="Q170" i="2"/>
  <c r="O495" i="2"/>
  <c r="F495" i="2"/>
  <c r="P495" i="2"/>
  <c r="Q495" i="2"/>
  <c r="Q497" i="2"/>
  <c r="O497" i="2"/>
  <c r="F497" i="2"/>
  <c r="P497" i="2"/>
  <c r="Q242" i="2"/>
  <c r="F242" i="2"/>
  <c r="P242" i="2"/>
  <c r="O242" i="2"/>
  <c r="Q378" i="2"/>
  <c r="F378" i="2"/>
  <c r="P378" i="2"/>
  <c r="O378" i="2"/>
  <c r="P125" i="2"/>
  <c r="O125" i="2"/>
  <c r="F125" i="2"/>
  <c r="Q125" i="2"/>
  <c r="F296" i="2"/>
  <c r="Q296" i="2"/>
  <c r="P296" i="2"/>
  <c r="O296" i="2"/>
  <c r="Q445" i="2"/>
  <c r="O445" i="2"/>
  <c r="F445" i="2"/>
  <c r="P445" i="2"/>
  <c r="F287" i="2"/>
  <c r="O287" i="2"/>
  <c r="Q287" i="2"/>
  <c r="P287" i="2"/>
  <c r="P34" i="2"/>
  <c r="Q34" i="2"/>
  <c r="F34" i="2"/>
  <c r="O34" i="2"/>
  <c r="Q298" i="2"/>
  <c r="P298" i="2"/>
  <c r="O298" i="2"/>
  <c r="F298" i="2"/>
  <c r="P183" i="2"/>
  <c r="F183" i="2"/>
  <c r="Q183" i="2"/>
  <c r="O183" i="2"/>
  <c r="Q510" i="2"/>
  <c r="P510" i="2"/>
  <c r="O510" i="2"/>
  <c r="F510" i="2"/>
  <c r="Q295" i="2"/>
  <c r="P295" i="2"/>
  <c r="O295" i="2"/>
  <c r="F295" i="2"/>
  <c r="O376" i="2"/>
  <c r="Q376" i="2"/>
  <c r="F376" i="2"/>
  <c r="P376" i="2"/>
  <c r="F471" i="2"/>
  <c r="O471" i="2"/>
  <c r="Q471" i="2"/>
  <c r="P471" i="2"/>
  <c r="O231" i="2"/>
  <c r="Q231" i="2"/>
  <c r="F231" i="2"/>
  <c r="P231" i="2"/>
  <c r="O344" i="2"/>
  <c r="F344" i="2"/>
  <c r="Q344" i="2"/>
  <c r="P344" i="2"/>
  <c r="O171" i="2"/>
  <c r="F171" i="2"/>
  <c r="Q171" i="2"/>
  <c r="P171" i="2"/>
  <c r="F486" i="2"/>
  <c r="P486" i="2"/>
  <c r="Q486" i="2"/>
  <c r="O486" i="2"/>
  <c r="O17" i="2"/>
  <c r="F17" i="2"/>
  <c r="Q17" i="2"/>
  <c r="P17" i="2"/>
  <c r="F23" i="2"/>
  <c r="Q23" i="2"/>
  <c r="P23" i="2"/>
  <c r="O23" i="2"/>
  <c r="F94" i="2"/>
  <c r="O94" i="2"/>
  <c r="Q94" i="2"/>
  <c r="P94" i="2"/>
  <c r="F322" i="2"/>
  <c r="Q322" i="2"/>
  <c r="P322" i="2"/>
  <c r="O322" i="2"/>
  <c r="O464" i="2"/>
  <c r="Q464" i="2"/>
  <c r="P464" i="2"/>
  <c r="F464" i="2"/>
  <c r="F403" i="2"/>
  <c r="O403" i="2"/>
  <c r="P403" i="2"/>
  <c r="Q403" i="2"/>
  <c r="Q113" i="2"/>
  <c r="P113" i="2"/>
  <c r="O113" i="2"/>
  <c r="F113" i="2"/>
  <c r="F359" i="2"/>
  <c r="P359" i="2"/>
  <c r="O359" i="2"/>
  <c r="Q359" i="2"/>
  <c r="O496" i="2"/>
  <c r="F496" i="2"/>
  <c r="Q496" i="2"/>
  <c r="P496" i="2"/>
  <c r="P198" i="2"/>
  <c r="O198" i="2"/>
  <c r="Q198" i="2"/>
  <c r="F198" i="2"/>
  <c r="F230" i="2"/>
  <c r="Q230" i="2"/>
  <c r="P230" i="2"/>
  <c r="O230" i="2"/>
  <c r="Q431" i="2"/>
  <c r="F431" i="2"/>
  <c r="P431" i="2"/>
  <c r="O431" i="2"/>
  <c r="P159" i="2"/>
  <c r="O159" i="2"/>
  <c r="Q159" i="2"/>
  <c r="F159" i="2"/>
  <c r="O192" i="2"/>
  <c r="Q192" i="2"/>
  <c r="F192" i="2"/>
  <c r="P192" i="2"/>
  <c r="F353" i="2"/>
  <c r="P353" i="2"/>
  <c r="O353" i="2"/>
  <c r="Q353" i="2"/>
  <c r="F543" i="2"/>
  <c r="Q543" i="2"/>
  <c r="O543" i="2"/>
  <c r="P543" i="2"/>
  <c r="Q548" i="2"/>
  <c r="P548" i="2"/>
  <c r="O548" i="2"/>
  <c r="F548" i="2"/>
  <c r="Q13" i="2"/>
  <c r="F13" i="2"/>
  <c r="P13" i="2"/>
  <c r="O13" i="2"/>
  <c r="F126" i="2"/>
  <c r="O126" i="2"/>
  <c r="Q126" i="2"/>
  <c r="P126" i="2"/>
  <c r="O435" i="2"/>
  <c r="Q435" i="2"/>
  <c r="P435" i="2"/>
  <c r="F435" i="2"/>
  <c r="F498" i="2"/>
  <c r="O498" i="2"/>
  <c r="P498" i="2"/>
  <c r="Q498" i="2"/>
  <c r="Q51" i="2"/>
  <c r="P51" i="2"/>
  <c r="F51" i="2"/>
  <c r="O51" i="2"/>
  <c r="Q58" i="2"/>
  <c r="F58" i="2"/>
  <c r="P58" i="2"/>
  <c r="O58" i="2"/>
  <c r="P527" i="2"/>
  <c r="O527" i="2"/>
  <c r="F527" i="2"/>
  <c r="Q527" i="2"/>
  <c r="Q257" i="2"/>
  <c r="P257" i="2"/>
  <c r="O257" i="2"/>
  <c r="F257" i="2"/>
  <c r="F19" i="1" l="1"/>
  <c r="C18" i="1"/>
  <c r="C15" i="1"/>
  <c r="F18" i="1"/>
  <c r="F15" i="1"/>
  <c r="F17" i="1"/>
  <c r="F9" i="1"/>
  <c r="C17" i="1"/>
  <c r="C9" i="1"/>
  <c r="Q554" i="2"/>
  <c r="Q552" i="2"/>
  <c r="E8" i="1" s="1"/>
  <c r="D8" i="1" s="1"/>
  <c r="P554" i="2"/>
  <c r="O554" i="2"/>
  <c r="Q550" i="2"/>
  <c r="O550" i="2"/>
  <c r="P552" i="2"/>
  <c r="E7" i="1" s="1"/>
  <c r="D7" i="1" s="1"/>
  <c r="P550" i="2"/>
  <c r="O552" i="2"/>
  <c r="E6" i="1" s="1"/>
  <c r="F20" i="1" l="1"/>
  <c r="C20" i="1"/>
  <c r="D6" i="1"/>
  <c r="E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6" authorId="0" shapeId="0" xr:uid="{00000000-0006-0000-0200-000001000000}">
      <text>
        <r>
          <rPr>
            <sz val="10"/>
            <rFont val="Arial"/>
            <family val="2"/>
          </rPr>
          <t>Webb, Mark (dmw3e):
The index for the fiscal year that just concluded is the Building Cost Index (BCI) as of the first issue of the Engineering News Record (ENR) published in July.
Current Replacement Values (CRV) are updated by looking up the baseline CRV in _____. The baseline CRV is the construction value when a new building opens or the maintainable improvement value  of a purchased property. The baseline CRV is multiplied by the most July BCI and divided by the BCI for the baseline year to  update the CRV for inflation.
The CRV used to be updated for inflation by a percentage increase for the prior fiscal year to the just ended fiscal year, but this induced value drift over time due to compounded rounding errors and the practice was retired in favor of the inflation process desribed above.</t>
        </r>
      </text>
    </comment>
  </commentList>
</comments>
</file>

<file path=xl/sharedStrings.xml><?xml version="1.0" encoding="utf-8"?>
<sst xmlns="http://schemas.openxmlformats.org/spreadsheetml/2006/main" count="5418" uniqueCount="777">
  <si>
    <t>University of Virginia - Facilities Portfolio</t>
  </si>
  <si>
    <t>Summary of Gross Square Footage and Facility Condition Index Data</t>
  </si>
  <si>
    <t>Portfolio</t>
  </si>
  <si>
    <t>Gross Square Footage</t>
  </si>
  <si>
    <t>Facility Condition Index
(See Note A)</t>
  </si>
  <si>
    <t>Facility Condition Index Deficiencies
(See Note B)</t>
  </si>
  <si>
    <t>Current Replacement Value 
(See Note C)</t>
  </si>
  <si>
    <t>207 E&amp;G</t>
  </si>
  <si>
    <t>207 AUX</t>
  </si>
  <si>
    <t>209 HOS</t>
  </si>
  <si>
    <t>Notes</t>
  </si>
  <si>
    <t xml:space="preserve">A. </t>
  </si>
  <si>
    <t>The Facility Condition Index (FCI) measures building condition by comparing renewal maintenance needs to total building value, with lower percentages indicating better condition and higher values signaling greater reinvestment needs. UVa’s Renewal Maintenance program (established by the BOV in 2005) targets an FCI of ~5% for the 207 E&amp;G portfolio.</t>
  </si>
  <si>
    <t xml:space="preserve">B. </t>
  </si>
  <si>
    <t xml:space="preserve">C. </t>
  </si>
  <si>
    <t>Current Replacement Value (CRV) represents the estimated cost to replace a building in kind at today’s construction prices. This is not a total project cost value. It serves as the baseline denominator in the Facility Condition Index calculation.</t>
  </si>
  <si>
    <t>Property ID</t>
  </si>
  <si>
    <t>Property Description</t>
  </si>
  <si>
    <t>GSF</t>
  </si>
  <si>
    <t>Year Built</t>
  </si>
  <si>
    <t>FCI</t>
  </si>
  <si>
    <t>Deficiencies (from FCA for FY 2025)</t>
  </si>
  <si>
    <t>Current Replacement Value (FY 2025)</t>
  </si>
  <si>
    <t>207 E&amp;G GSF</t>
  </si>
  <si>
    <t>207 AUX GSF</t>
  </si>
  <si>
    <t>209 HOS GSF</t>
  </si>
  <si>
    <t>207 E&amp;G Deficiencies</t>
  </si>
  <si>
    <t>207 AUX Deficiencies</t>
  </si>
  <si>
    <t>209 HOS Deficiencies</t>
  </si>
  <si>
    <t>207 E&amp;G CRV</t>
  </si>
  <si>
    <t>207 AUX CRV</t>
  </si>
  <si>
    <t>209 HOS CRV</t>
  </si>
  <si>
    <t>Most Recent Inspection Date</t>
  </si>
  <si>
    <t>1003 WEST MAIN</t>
  </si>
  <si>
    <t>1948</t>
  </si>
  <si>
    <t>No Data</t>
  </si>
  <si>
    <t>1018 WEST MAIN ST</t>
  </si>
  <si>
    <t>1903</t>
  </si>
  <si>
    <t>102 CRESAP ROAD</t>
  </si>
  <si>
    <t>1956</t>
  </si>
  <si>
    <t>108 CRESAP ROAD</t>
  </si>
  <si>
    <t>1107 WEST MAIN STREET</t>
  </si>
  <si>
    <t>1958</t>
  </si>
  <si>
    <t>11TH STREET PARKING GARAGE</t>
  </si>
  <si>
    <t>2008</t>
  </si>
  <si>
    <t>200 MIDMONT LANE</t>
  </si>
  <si>
    <t>1761</t>
  </si>
  <si>
    <t>2400 OLD IVY ROAD</t>
  </si>
  <si>
    <t>1984</t>
  </si>
  <si>
    <t>2476 OLD IVY ROAD</t>
  </si>
  <si>
    <t>2011</t>
  </si>
  <si>
    <t>400 BRANDON AVE</t>
  </si>
  <si>
    <t>1990</t>
  </si>
  <si>
    <t>506 Valley Road</t>
  </si>
  <si>
    <t>1930</t>
  </si>
  <si>
    <t>ABBOTT CENTER</t>
  </si>
  <si>
    <t>2002</t>
  </si>
  <si>
    <t>ABBOTT HOUSE #835</t>
  </si>
  <si>
    <t>1973</t>
  </si>
  <si>
    <t>ABBOTT HOUSE #836</t>
  </si>
  <si>
    <t>ACADEMIC LOUNGE</t>
  </si>
  <si>
    <t>2018</t>
  </si>
  <si>
    <t>AERO RESEARCH BLOCK HOUSE</t>
  </si>
  <si>
    <t>1950</t>
  </si>
  <si>
    <t>AERO RESEARCH QUONSET #1</t>
  </si>
  <si>
    <t>AERO RESEARCH QUONSET #2</t>
  </si>
  <si>
    <t>AERO RESEARCH QUONSET #3</t>
  </si>
  <si>
    <t>AERO RESEARCH STORAGE BUILDING</t>
  </si>
  <si>
    <t>AEROSPACE RESEARCH LABORATORY</t>
  </si>
  <si>
    <t>ALBERT H SMALL BUILDING</t>
  </si>
  <si>
    <t>ALDERMAN ROAD PUMPING STATION</t>
  </si>
  <si>
    <t>1999</t>
  </si>
  <si>
    <t>ALDERMAN SUBSTATION 15KV</t>
  </si>
  <si>
    <t>1989</t>
  </si>
  <si>
    <t>AMPHITHEATER</t>
  </si>
  <si>
    <t>1920</t>
  </si>
  <si>
    <t>AQUATIC &amp; FITNESS CENTER</t>
  </si>
  <si>
    <t>1996</t>
  </si>
  <si>
    <t>ARENA PARKING GARAGE</t>
  </si>
  <si>
    <t>2006</t>
  </si>
  <si>
    <t>ASTRONOMY BUILDING</t>
  </si>
  <si>
    <t>1952</t>
  </si>
  <si>
    <t>AURBACH MEDICAL RESEARCH BUILDING</t>
  </si>
  <si>
    <t>2001</t>
  </si>
  <si>
    <t>BALZ  PUMP HOUSE</t>
  </si>
  <si>
    <t>1967</t>
  </si>
  <si>
    <t>BALZ-DOBIE HOUSE</t>
  </si>
  <si>
    <t>BATTLE BUILDING AT THE UVA CHILDREN'S HOSPITAL</t>
  </si>
  <si>
    <t>2014</t>
  </si>
  <si>
    <t>BAVARO HALL</t>
  </si>
  <si>
    <t>2010</t>
  </si>
  <si>
    <t>BAYLY BUILDING</t>
  </si>
  <si>
    <t>1934</t>
  </si>
  <si>
    <t>BEMISS HOUSE</t>
  </si>
  <si>
    <t>1936</t>
  </si>
  <si>
    <t>BICE HOUSE</t>
  </si>
  <si>
    <t>1974</t>
  </si>
  <si>
    <t>BIOLOGY GREENHOUSE</t>
  </si>
  <si>
    <t>BIOMED. ENG. &amp; MEDICAL SCI. BLD. (MR-5)</t>
  </si>
  <si>
    <t>BLANDY FARM HOUSE</t>
  </si>
  <si>
    <t>1926</t>
  </si>
  <si>
    <t>BLANDY FIELD LAB</t>
  </si>
  <si>
    <t>2012</t>
  </si>
  <si>
    <t>BLANDY FIELD LAB GREENHOUSE</t>
  </si>
  <si>
    <t>2016</t>
  </si>
  <si>
    <t>BLANDY GENETICS BUILDING</t>
  </si>
  <si>
    <t>BLANDY GROUNDS MAINTENANCE SHOP/OLD PROPOGATION GREENHOUSE</t>
  </si>
  <si>
    <t>Blandy Hay Barn</t>
  </si>
  <si>
    <t>BLANDY HEWLETT LEWIS OVERLOOK PAVILION</t>
  </si>
  <si>
    <t>BLANDY INFORMATION KIOSK</t>
  </si>
  <si>
    <t>1979</t>
  </si>
  <si>
    <t>BLANDY NEW PROPAGATION GREENHOUSE</t>
  </si>
  <si>
    <t>2009</t>
  </si>
  <si>
    <t>BLANDY NEW TRAILER LAB</t>
  </si>
  <si>
    <t>BLANDY PARKFIELD LEARNING CENTER</t>
  </si>
  <si>
    <t>BLANDY PEETWOOD PAVILION</t>
  </si>
  <si>
    <t>2003</t>
  </si>
  <si>
    <t>BLANDY RESEARCH VILLAGE COTTAGE 1 (RV1)</t>
  </si>
  <si>
    <t>BLANDY RESEARCH VILLAGE COTTAGE 2 (RV2)</t>
  </si>
  <si>
    <t>BLANDY RESEARCH VILLAGE COTTAGE 3 (RV3)</t>
  </si>
  <si>
    <t>BLANDY RESEARCH VILLAGE COTTAGE 4 (RV4)</t>
  </si>
  <si>
    <t>BLANDY SILO #1</t>
  </si>
  <si>
    <t>BLANDY SILO #2</t>
  </si>
  <si>
    <t>BLANDY STONE COTTAGE</t>
  </si>
  <si>
    <t>BLANDY TENANT FARMHOUSE</t>
  </si>
  <si>
    <t>BLANDY THE QUARTERS</t>
  </si>
  <si>
    <t>BLANDY TRACTOR BARN COMPLEX</t>
  </si>
  <si>
    <t>1998</t>
  </si>
  <si>
    <t>BLANDY WORKSHOP</t>
  </si>
  <si>
    <t>BOND HOUSE</t>
  </si>
  <si>
    <t>2019</t>
  </si>
  <si>
    <t>BONNYCASTLE HOUSE</t>
  </si>
  <si>
    <t>1955</t>
  </si>
  <si>
    <t>BOOKSTORE/CENTRAL GROUNDS PARKING</t>
  </si>
  <si>
    <t>1994</t>
  </si>
  <si>
    <t>BOYD HOUSE #831</t>
  </si>
  <si>
    <t>1976</t>
  </si>
  <si>
    <t>BOYD HOUSE #832</t>
  </si>
  <si>
    <t>BROOKS HALL</t>
  </si>
  <si>
    <t>1877</t>
  </si>
  <si>
    <t>BROWN HALL</t>
  </si>
  <si>
    <t>BRYAN HALL</t>
  </si>
  <si>
    <t>1995</t>
  </si>
  <si>
    <t>BRYANT HALL AT SCOTT STADIUM</t>
  </si>
  <si>
    <t>2000</t>
  </si>
  <si>
    <t>CAMPBELL HALL</t>
  </si>
  <si>
    <t>1969</t>
  </si>
  <si>
    <t>CARL SMITH CLOCK TOWER</t>
  </si>
  <si>
    <t>Carr's Hill / Buckingham Palace</t>
  </si>
  <si>
    <t>1856</t>
  </si>
  <si>
    <t>Carr's Hill / Guest House</t>
  </si>
  <si>
    <t>1910</t>
  </si>
  <si>
    <t>Carr's Hill / Leake Cottage</t>
  </si>
  <si>
    <t>1907</t>
  </si>
  <si>
    <t>Carr's Hill / President's Garage</t>
  </si>
  <si>
    <t>Carr's Hill / President's House</t>
  </si>
  <si>
    <t>CARR'S HILL FIELD SUPPORT FACILITY</t>
  </si>
  <si>
    <t>CARRUTHERS HALL</t>
  </si>
  <si>
    <t>CARTER-HARRISON RESEARCH BUILDING (MR-6)</t>
  </si>
  <si>
    <t>CASA BOLIVAR/SPANISH HOUSE</t>
  </si>
  <si>
    <t>CAUTHEN HOUSE</t>
  </si>
  <si>
    <t>CAVALIER SUBSTATION</t>
  </si>
  <si>
    <t>1988</t>
  </si>
  <si>
    <t>CDW UTILITY</t>
  </si>
  <si>
    <t>1986</t>
  </si>
  <si>
    <t>CENTRAL WING</t>
  </si>
  <si>
    <t>1901</t>
  </si>
  <si>
    <t>CHEMICAL ENGINEERING RESEARCH</t>
  </si>
  <si>
    <t>1992</t>
  </si>
  <si>
    <t>CHEMISTRY BUILDING</t>
  </si>
  <si>
    <t>1968</t>
  </si>
  <si>
    <t>CHILD CARE CENTER</t>
  </si>
  <si>
    <t>1991</t>
  </si>
  <si>
    <t>CLARK HALL</t>
  </si>
  <si>
    <t>1932</t>
  </si>
  <si>
    <t>CLAUDE MOORE HEALTH SCIENCES LIBRARY</t>
  </si>
  <si>
    <t>1975</t>
  </si>
  <si>
    <t>CLAUDE MOORE MEDICAL EDUCATION BUILDING</t>
  </si>
  <si>
    <t>CLAUDE MOORE NURSING EDUCATION BUILDING</t>
  </si>
  <si>
    <t>CLAY HALL</t>
  </si>
  <si>
    <t>1997</t>
  </si>
  <si>
    <t>CLEMONS LIBRARY</t>
  </si>
  <si>
    <t>1981</t>
  </si>
  <si>
    <t>CLINICAL DEPARTMENT WING</t>
  </si>
  <si>
    <t>1935</t>
  </si>
  <si>
    <t>COAL SILOS (4)</t>
  </si>
  <si>
    <t>COAL UNLOADING FACILITY</t>
  </si>
  <si>
    <t>COBB HALL</t>
  </si>
  <si>
    <t>1917</t>
  </si>
  <si>
    <t>COCKE HALL</t>
  </si>
  <si>
    <t>1896</t>
  </si>
  <si>
    <t>COLLINS WING</t>
  </si>
  <si>
    <t>Contemplative Commons</t>
  </si>
  <si>
    <t>COPELEY APT  2 TRANSFORMER</t>
  </si>
  <si>
    <t>1963</t>
  </si>
  <si>
    <t>COPELEY APT  3 TRANSFORMER</t>
  </si>
  <si>
    <t>COPELEY APT  7 TRANSFORMER</t>
  </si>
  <si>
    <t>COPELEY APT  9 TRANSFORMER</t>
  </si>
  <si>
    <t>COPELEY APT 10 TRANSFORMER</t>
  </si>
  <si>
    <t>COPELEY APT 12 TRANSFORMER</t>
  </si>
  <si>
    <t>COPELEY APT 16 TRANSFORMER</t>
  </si>
  <si>
    <t>COPELEY APT 19 TRANSFORMER</t>
  </si>
  <si>
    <t>COPELEY APT 21 TRANSFORMER</t>
  </si>
  <si>
    <t>Copeley Apts #1 (210 Copeley Road)</t>
  </si>
  <si>
    <t>Copeley Apts #10 (499 Seymour Road)</t>
  </si>
  <si>
    <t>Copeley Apts #11 (517 Seymour Road)</t>
  </si>
  <si>
    <t>Copeley Apts #12 (525 Seymour Road)</t>
  </si>
  <si>
    <t>Copeley Apts #13 (520 Seymour Road)</t>
  </si>
  <si>
    <t>Copeley Apts #14 (547 Seymour Road)</t>
  </si>
  <si>
    <t>Copeley Apts #15 (278 Peyton Court)</t>
  </si>
  <si>
    <t>1966</t>
  </si>
  <si>
    <t>Copeley Apts #16 (304 Peyton Court)</t>
  </si>
  <si>
    <t>Copeley Apts #17 (324 Peyton Court)</t>
  </si>
  <si>
    <t>Copeley Apts #18 (323 Peyton Court)</t>
  </si>
  <si>
    <t>Copeley Apts #19 (293 Peyton Court)</t>
  </si>
  <si>
    <t>Copeley Apts #2 (212 Copeley Road)</t>
  </si>
  <si>
    <t>Copeley Apts #21 (285 Peyton Court)</t>
  </si>
  <si>
    <t>Copeley Apts #3 (412 Seymour Road)</t>
  </si>
  <si>
    <t>Copeley Apts #4 (410 Seymour Road)</t>
  </si>
  <si>
    <t>Copeley Apts #5 (433 Seymour Road)</t>
  </si>
  <si>
    <t>Copeley Apts #6 (448 Seymour Road)</t>
  </si>
  <si>
    <t>Copeley Apts #7 (474 Seymour Road)</t>
  </si>
  <si>
    <t>Copeley Apts #8 (475 Seymour Road)</t>
  </si>
  <si>
    <t>Copeley Apts #9 (510 Seymour Road)</t>
  </si>
  <si>
    <t>COPELEY MECH. PLANT PUMPING STATION</t>
  </si>
  <si>
    <t>COPELEY SUBSTATION</t>
  </si>
  <si>
    <t>CORNER BUILDING</t>
  </si>
  <si>
    <t>1914</t>
  </si>
  <si>
    <t>COURTENAY HOUSE</t>
  </si>
  <si>
    <t>1964</t>
  </si>
  <si>
    <t>Crackerbox</t>
  </si>
  <si>
    <t>1826</t>
  </si>
  <si>
    <t>CULBRETH ROAD GARAGE</t>
  </si>
  <si>
    <t>DABNEY HOUSE</t>
  </si>
  <si>
    <t>DARDEN CLASSROOM</t>
  </si>
  <si>
    <t>DARDEN FACULTY</t>
  </si>
  <si>
    <t>DARDEN LIBRARY</t>
  </si>
  <si>
    <t>DARDEN PARKING GARAGE</t>
  </si>
  <si>
    <t>DAVENPORT KLOCKNER LANNIGAN TICKET BOOTH</t>
  </si>
  <si>
    <t>DAVIS HOUSE</t>
  </si>
  <si>
    <t>1929</t>
  </si>
  <si>
    <t>DAVIS TRANSFORMER</t>
  </si>
  <si>
    <t>1960</t>
  </si>
  <si>
    <t>DAVIS WING</t>
  </si>
  <si>
    <t>1928</t>
  </si>
  <si>
    <t>DAWSON'S ROW #1</t>
  </si>
  <si>
    <t>1931</t>
  </si>
  <si>
    <t>DAWSON'S ROW #2</t>
  </si>
  <si>
    <t>1890</t>
  </si>
  <si>
    <t>DAWSON'S ROW #3</t>
  </si>
  <si>
    <t>1885</t>
  </si>
  <si>
    <t>DAWSON'S ROW #4</t>
  </si>
  <si>
    <t>1859</t>
  </si>
  <si>
    <t>DEAN COMMONS</t>
  </si>
  <si>
    <t>DELL BUILDING #1</t>
  </si>
  <si>
    <t>2004</t>
  </si>
  <si>
    <t>DELL BUILDING #2</t>
  </si>
  <si>
    <t>DILLARD (SUITES X31-X40)</t>
  </si>
  <si>
    <t>DILLARD (SUITES X41-X48)</t>
  </si>
  <si>
    <t>DILLARD (SUITES X49-X50)</t>
  </si>
  <si>
    <t>DILLARD (SUITES X51-X58)</t>
  </si>
  <si>
    <t>DILLARD (SUITES X59-X60)</t>
  </si>
  <si>
    <t>DISHAROON PARK</t>
  </si>
  <si>
    <t>DRAMA EDUCATION BUILDING</t>
  </si>
  <si>
    <t>DRAMA EDUCATION BUILDING ADDITION</t>
  </si>
  <si>
    <t>2013</t>
  </si>
  <si>
    <t>Duke House / Sunnyside</t>
  </si>
  <si>
    <t>1850</t>
  </si>
  <si>
    <t>DUNGLISON HOUSE</t>
  </si>
  <si>
    <t>DUNGLISON TRANSFORMER</t>
  </si>
  <si>
    <t>EAST CHILLER PLANT</t>
  </si>
  <si>
    <t>East Lawn Dorm</t>
  </si>
  <si>
    <t>East Lawn Garage</t>
  </si>
  <si>
    <t>EAST PARKING GARAGE</t>
  </si>
  <si>
    <t>East Range Dorm</t>
  </si>
  <si>
    <t>ECHOLS HOUSE</t>
  </si>
  <si>
    <t>Edgar Shannon Library</t>
  </si>
  <si>
    <t>1938</t>
  </si>
  <si>
    <t>EMILY COURIC CLINICAL CANCER CENTER</t>
  </si>
  <si>
    <t>EMMET HOUSE</t>
  </si>
  <si>
    <t>EMMET/IVY GARAGE</t>
  </si>
  <si>
    <t>EMS RADIO RELAY/FAN MTN</t>
  </si>
  <si>
    <t>1980</t>
  </si>
  <si>
    <t>ENV. SCI. SHOP BUILDING</t>
  </si>
  <si>
    <t>ENVIRONMENTAL SAFETY STORAGE</t>
  </si>
  <si>
    <t>EQUIP ENCLOSURE #1</t>
  </si>
  <si>
    <t>1972</t>
  </si>
  <si>
    <t>ERN COMMONS</t>
  </si>
  <si>
    <t>FAC INFRASTRUCTURE</t>
  </si>
  <si>
    <t>FAN MT. 10 INCH LOW DOME</t>
  </si>
  <si>
    <t>FAN MT. 31 INCH LOW DOME</t>
  </si>
  <si>
    <t>FAN MT. 40 INCH HIGH DOME</t>
  </si>
  <si>
    <t>FAN MT. COTTAGE</t>
  </si>
  <si>
    <t>FAN MT. STATION HOUSE</t>
  </si>
  <si>
    <t>1945</t>
  </si>
  <si>
    <t>Faulkner Carriage House</t>
  </si>
  <si>
    <t>FAULKNER COTTAGE E</t>
  </si>
  <si>
    <t>1983</t>
  </si>
  <si>
    <t>FAULKNER COTTAGE W</t>
  </si>
  <si>
    <t>Faulkner Hedge House</t>
  </si>
  <si>
    <t>FAULKNER HOUSE</t>
  </si>
  <si>
    <t>1855</t>
  </si>
  <si>
    <t>Faulkner Orchard House</t>
  </si>
  <si>
    <t>1946</t>
  </si>
  <si>
    <t>FAYERWEATHER HALL</t>
  </si>
  <si>
    <t>1895</t>
  </si>
  <si>
    <t>FITZHUGH HOUSE</t>
  </si>
  <si>
    <t>FLUIDS RESEARCH LABORATORY</t>
  </si>
  <si>
    <t>FM GARAGES</t>
  </si>
  <si>
    <t>FM LANDSCAPE SHOP</t>
  </si>
  <si>
    <t>FM SHOP #1</t>
  </si>
  <si>
    <t>FM SHOP #2</t>
  </si>
  <si>
    <t>FM SHOP #3</t>
  </si>
  <si>
    <t>FM SHOP #4</t>
  </si>
  <si>
    <t>FM SHOP #5</t>
  </si>
  <si>
    <t>FM SHOP #6</t>
  </si>
  <si>
    <t>FOCUSED ULTRASOUND</t>
  </si>
  <si>
    <t>FONTAINE MEDICAL OFFICE BUILDING 1</t>
  </si>
  <si>
    <t>FONTAINE MEDICAL OFFICE BUILDING 2</t>
  </si>
  <si>
    <t>FONTANA FOOD CENTER</t>
  </si>
  <si>
    <t>FOOTBALL STORAGE</t>
  </si>
  <si>
    <t>2020</t>
  </si>
  <si>
    <t>FORESTRY BUILDING GARAGE</t>
  </si>
  <si>
    <t>FRENCH HOUSE</t>
  </si>
  <si>
    <t>GARRETT HALL</t>
  </si>
  <si>
    <t>1908</t>
  </si>
  <si>
    <t>Gaston House</t>
  </si>
  <si>
    <t>GEORGE WELSH INDOOR PRACTICE FACILITY</t>
  </si>
  <si>
    <t>GIBBONS HOUSE</t>
  </si>
  <si>
    <t>2015</t>
  </si>
  <si>
    <t>GILDERSLEEVE HOUSE</t>
  </si>
  <si>
    <t>GILMER HALL</t>
  </si>
  <si>
    <t>GLENN HOUSE #829</t>
  </si>
  <si>
    <t>GLENN HOUSE #830</t>
  </si>
  <si>
    <t>GOOCH (SUITES X01-X06)</t>
  </si>
  <si>
    <t>GOOCH (SUITES X07-X10)</t>
  </si>
  <si>
    <t>GOOCH (SUITES X11-X20)</t>
  </si>
  <si>
    <t>GOOCH (SUITES X21-X30)</t>
  </si>
  <si>
    <t>GROVE STREET 999 (LEE BUILDING)</t>
  </si>
  <si>
    <t>1965</t>
  </si>
  <si>
    <t>HALSEY HALL</t>
  </si>
  <si>
    <t>HANCOCK HOUSE</t>
  </si>
  <si>
    <t>Harrison Family Olympic Sports Center</t>
  </si>
  <si>
    <t>HARRISON HOUSE</t>
  </si>
  <si>
    <t>HARRISON INSTITUTE AND SMALL SPECIAL COLLECTIONS LIBRARY</t>
  </si>
  <si>
    <t>HEATING PLANT</t>
  </si>
  <si>
    <t>1953</t>
  </si>
  <si>
    <t>HEATING PLANT STORAGE BUILDING</t>
  </si>
  <si>
    <t>HENCH APTS</t>
  </si>
  <si>
    <t>HIGH ENERGY PHYSICS ANNEX</t>
  </si>
  <si>
    <t>HIGH ENERGY PHYSICS LAB</t>
  </si>
  <si>
    <t>HOLMES HOUSE</t>
  </si>
  <si>
    <t>HOSPITAL DRIVE TRAFFIC PAVILION</t>
  </si>
  <si>
    <t>HOSPITAL LINK</t>
  </si>
  <si>
    <t>HOTEL A</t>
  </si>
  <si>
    <t>HOTEL B/ WASHINGTON HALL</t>
  </si>
  <si>
    <t>HOTEL C/ JEFFERSON HALL</t>
  </si>
  <si>
    <t>Hotel D</t>
  </si>
  <si>
    <t>HOTEL E ANNEX/ COLONNADE HOTEL</t>
  </si>
  <si>
    <t>1846</t>
  </si>
  <si>
    <t>HOTEL E/ COLONNADE HOTEL</t>
  </si>
  <si>
    <t>HOTEL F/ LEVERING HALL</t>
  </si>
  <si>
    <t>HOXTON APTS</t>
  </si>
  <si>
    <t>HUMPHREYS HOUSE</t>
  </si>
  <si>
    <t>HUNTER SMITH BAND BUILDING</t>
  </si>
  <si>
    <t>Hunton Andrews Kurth</t>
  </si>
  <si>
    <t>IMREC COMPOST SHED</t>
  </si>
  <si>
    <t>IMREC STORAGE SHED</t>
  </si>
  <si>
    <t>INTERNATIONAL HOUSE GARAGE</t>
  </si>
  <si>
    <t>IVY MOUNTAIN CENTRAL UTILITY PLANT</t>
  </si>
  <si>
    <t>2021</t>
  </si>
  <si>
    <t>IVY MOUNTAIN PARKING GARAGE</t>
  </si>
  <si>
    <t>IVY STACKS</t>
  </si>
  <si>
    <t>IVY STACKS PUMP HOUSE</t>
  </si>
  <si>
    <t>JEFFERSON PARK MEDICAL OFFICE BUILDING</t>
  </si>
  <si>
    <t>1971</t>
  </si>
  <si>
    <t>JESSER HALL</t>
  </si>
  <si>
    <t>1985</t>
  </si>
  <si>
    <t>JOHN PAUL JONES ARENA</t>
  </si>
  <si>
    <t>JOHN W. WARNER HALL</t>
  </si>
  <si>
    <t>1942</t>
  </si>
  <si>
    <t>JOHNSON HOUSE</t>
  </si>
  <si>
    <t>KCRC COCHRAN HOUSE</t>
  </si>
  <si>
    <t>KELLOGG HOUSE</t>
  </si>
  <si>
    <t>KENT HOUSE</t>
  </si>
  <si>
    <t>KERCHOF HALL</t>
  </si>
  <si>
    <t>KLOCKNER STADIUM</t>
  </si>
  <si>
    <t>LACY HALL</t>
  </si>
  <si>
    <t>LADY ASTOR PAVILION</t>
  </si>
  <si>
    <t>LAMBETH COLONNADE</t>
  </si>
  <si>
    <t>1913</t>
  </si>
  <si>
    <t>LAMBETH FIELD #50</t>
  </si>
  <si>
    <t>LAMBETH FIELD #51</t>
  </si>
  <si>
    <t>LAMBETH FIELD #52</t>
  </si>
  <si>
    <t>LAMBETH FIELD #53</t>
  </si>
  <si>
    <t>LAMBETH FIELD #54</t>
  </si>
  <si>
    <t>LAMBETH FIELD #55</t>
  </si>
  <si>
    <t>LAMBETH FIELD #56</t>
  </si>
  <si>
    <t>LAMBETH FIELD #57</t>
  </si>
  <si>
    <t>LAMBETH FIELD #58</t>
  </si>
  <si>
    <t>LAMBETH FIELD #59</t>
  </si>
  <si>
    <t>LAMBETH FIELD #60</t>
  </si>
  <si>
    <t>LAMBETH FIELD #61</t>
  </si>
  <si>
    <t>LAMBETH FIELD #62</t>
  </si>
  <si>
    <t>LAMBETH FIELD #63</t>
  </si>
  <si>
    <t>LAMBETH FIELD #65</t>
  </si>
  <si>
    <t>LAMBETH FIELD #66</t>
  </si>
  <si>
    <t>LAMBETH FIELD #67</t>
  </si>
  <si>
    <t>LAMBETH FIELD #68</t>
  </si>
  <si>
    <t>LAMBETH FIELD #69</t>
  </si>
  <si>
    <t>LAMBETH FIELD #70</t>
  </si>
  <si>
    <t>LAMBETH FIELD #71</t>
  </si>
  <si>
    <t>LAMBETH FIELD #72</t>
  </si>
  <si>
    <t>LAMBETH FIELD #73</t>
  </si>
  <si>
    <t>LAMBETH FIELD #74</t>
  </si>
  <si>
    <t>LAMBETH FIELD #75</t>
  </si>
  <si>
    <t>LAMBETH FIELD COMMONS</t>
  </si>
  <si>
    <t>LAMBETH HOUSE</t>
  </si>
  <si>
    <t>LEAKE BUILDING</t>
  </si>
  <si>
    <t>LEFEVRE HOUSE</t>
  </si>
  <si>
    <t>LILE-MAUPIN HOUSE</t>
  </si>
  <si>
    <t>LITTLE MOREA</t>
  </si>
  <si>
    <t>1835</t>
  </si>
  <si>
    <t>LONG HOUSE</t>
  </si>
  <si>
    <t>LORNA SUNDBERG INTERNATIONAL CENTER</t>
  </si>
  <si>
    <t>MADISON HALL</t>
  </si>
  <si>
    <t>1905</t>
  </si>
  <si>
    <t>MALCOLM W COLE CHILD CARE CENTER</t>
  </si>
  <si>
    <t>MALLET HOUSE</t>
  </si>
  <si>
    <t>MALONE HOUSE</t>
  </si>
  <si>
    <t>MARY MUNFORD HOUSE</t>
  </si>
  <si>
    <t>MASSIE ROAD PLANT @ ARENA PARKING GARAGE</t>
  </si>
  <si>
    <t>2005</t>
  </si>
  <si>
    <t>MCARTHUR SQUASH CENTER</t>
  </si>
  <si>
    <t>MCCORMICK OBSERVATORY</t>
  </si>
  <si>
    <t>1880</t>
  </si>
  <si>
    <t>McGuffey Cottage</t>
  </si>
  <si>
    <t>1870</t>
  </si>
  <si>
    <t>MCGUFFEY HOUSE</t>
  </si>
  <si>
    <t>MCINTIRE WING</t>
  </si>
  <si>
    <t>1922</t>
  </si>
  <si>
    <t>MCKIM HALL</t>
  </si>
  <si>
    <t>MCLEOD HALL</t>
  </si>
  <si>
    <t>MECHANICAL ENGINEERING</t>
  </si>
  <si>
    <t>MEDICAL RESEARCH LAB (MR-4)</t>
  </si>
  <si>
    <t>MEDICAL SCHOOL BLDG</t>
  </si>
  <si>
    <t>MEDICAL SCHOOL STORAGE</t>
  </si>
  <si>
    <t>MEDICAL SCHOOL TRANSFORMER</t>
  </si>
  <si>
    <t>MEMORIAL GYMNASIUM</t>
  </si>
  <si>
    <t>1925</t>
  </si>
  <si>
    <t>METCALF HOUSE</t>
  </si>
  <si>
    <t>MICHIE NORTH</t>
  </si>
  <si>
    <t>1961</t>
  </si>
  <si>
    <t>MICHIE SOUTH</t>
  </si>
  <si>
    <t>MILTON AIRPORT HANGAR BLDG</t>
  </si>
  <si>
    <t>1940</t>
  </si>
  <si>
    <t>MILTON AIRPORT HOUSE</t>
  </si>
  <si>
    <t>MIMOSA CT 134</t>
  </si>
  <si>
    <t>MIMOSA CT 137</t>
  </si>
  <si>
    <t>MIMOSA CT 138</t>
  </si>
  <si>
    <t>MIMOSA CT 143</t>
  </si>
  <si>
    <t>MIMOSA CT 144</t>
  </si>
  <si>
    <t>MIMOSA CT 147</t>
  </si>
  <si>
    <t>MIMOSA CT 148</t>
  </si>
  <si>
    <t>MIMOSA DR 109</t>
  </si>
  <si>
    <t>MIMOSA DR 110</t>
  </si>
  <si>
    <t>MIMOSA DR 111</t>
  </si>
  <si>
    <t>MIMOSA DR 113</t>
  </si>
  <si>
    <t>MIMOSA DR 115</t>
  </si>
  <si>
    <t>MIMOSA DR 117</t>
  </si>
  <si>
    <t>MIMOSA DR 118</t>
  </si>
  <si>
    <t>MIMOSA DR 121</t>
  </si>
  <si>
    <t>1806</t>
  </si>
  <si>
    <t>MIMOSA DR 122</t>
  </si>
  <si>
    <t>MIMOSA DR 123</t>
  </si>
  <si>
    <t>MIMOSA DR 124</t>
  </si>
  <si>
    <t>MIMOSA DR 125</t>
  </si>
  <si>
    <t>Mimosa Drive Storage</t>
  </si>
  <si>
    <t>MINOR HALL</t>
  </si>
  <si>
    <t>MITCHELL APTS</t>
  </si>
  <si>
    <t>ML-AUDUBON COTTAGE</t>
  </si>
  <si>
    <t>ML-BANNISTER COTTAGE</t>
  </si>
  <si>
    <t>ML-Bartram House</t>
  </si>
  <si>
    <t>ML-BURNS COTTAGE</t>
  </si>
  <si>
    <t>1970</t>
  </si>
  <si>
    <t>ML-CATESBY COTTAGE</t>
  </si>
  <si>
    <t>ML-CHAPMAN COTTAGE</t>
  </si>
  <si>
    <t>ML-CLAYTON COTTAGE</t>
  </si>
  <si>
    <t>ML-DESCHWEINITZ COTTAGE</t>
  </si>
  <si>
    <t>ML-DIRECTORS CABIN</t>
  </si>
  <si>
    <t>ML-ELLIOTT COTTAGE</t>
  </si>
  <si>
    <t>ML-GATTINGER COTTAGE</t>
  </si>
  <si>
    <t>ML-HARIOT COTTAGE</t>
  </si>
  <si>
    <t>ML-HENTZ MOHR COTTAGE</t>
  </si>
  <si>
    <t>ML-HOLBROOK COTTAGE</t>
  </si>
  <si>
    <t>ML-JEFFERSON HALL</t>
  </si>
  <si>
    <t>ML-LAING HALL</t>
  </si>
  <si>
    <t>ML-LECONTE COTTAGE</t>
  </si>
  <si>
    <t>ML-MAPHIS COTTAGE</t>
  </si>
  <si>
    <t>ML-MICHAUX COTTAGE</t>
  </si>
  <si>
    <t>ML-MITCHELL COTTAGE</t>
  </si>
  <si>
    <t>ML-Murray Hall</t>
  </si>
  <si>
    <t>1993</t>
  </si>
  <si>
    <t>ML-RAFINESQUE LAB</t>
  </si>
  <si>
    <t>ML-REED COTTAGE</t>
  </si>
  <si>
    <t>ML-Ruth Patrick Hall</t>
  </si>
  <si>
    <t>1939</t>
  </si>
  <si>
    <t>ML-SCHOEW COTTAGE</t>
  </si>
  <si>
    <t>ML-SERVICE STORAGE BUILDING</t>
  </si>
  <si>
    <t>ML-SEWAGE PLANT</t>
  </si>
  <si>
    <t>ML-STORAGE BUILDING</t>
  </si>
  <si>
    <t>ML-Tawney House</t>
  </si>
  <si>
    <t>ML-WALTON PAVILION</t>
  </si>
  <si>
    <t>1987</t>
  </si>
  <si>
    <t>ML-WASHINGTON COTTAGE</t>
  </si>
  <si>
    <t>ML-Well House</t>
  </si>
  <si>
    <t>ML-Wilbur Lab</t>
  </si>
  <si>
    <t>Molly and Robert Hardie Football Operations Center</t>
  </si>
  <si>
    <t>MONROE HALL</t>
  </si>
  <si>
    <t>MONROE HILL ELEVATOR</t>
  </si>
  <si>
    <t>Monroe Hill Garage</t>
  </si>
  <si>
    <t>Monroe Hill House</t>
  </si>
  <si>
    <t>1814</t>
  </si>
  <si>
    <t>Monroe Hill Range</t>
  </si>
  <si>
    <t>1848</t>
  </si>
  <si>
    <t>MONTEBELLO</t>
  </si>
  <si>
    <t>1830</t>
  </si>
  <si>
    <t>MONTEBELLO GARAGE</t>
  </si>
  <si>
    <t>Montesano</t>
  </si>
  <si>
    <t>MOREA GARAGE</t>
  </si>
  <si>
    <t>1915</t>
  </si>
  <si>
    <t>MOREA HOUSE</t>
  </si>
  <si>
    <t>MOSER RADIATION THERAPY CENTER</t>
  </si>
  <si>
    <t>MOTORCYCLE STORAGE</t>
  </si>
  <si>
    <t>MULTISTORY BUILDING</t>
  </si>
  <si>
    <t>MULTISTORY ENTRY PAVILION</t>
  </si>
  <si>
    <t>N GROUNDS MECH PLANT</t>
  </si>
  <si>
    <t>N GROUNDS SUBSTATION</t>
  </si>
  <si>
    <t>NEW CABELL HALL</t>
  </si>
  <si>
    <t>NEWCOMB HALL</t>
  </si>
  <si>
    <t>NEWCOMB ROAD CHILLER PLANT</t>
  </si>
  <si>
    <t>NORRIS HOUSE</t>
  </si>
  <si>
    <t>NORTH CHILLER PLANT</t>
  </si>
  <si>
    <t>NORTH GROUNDS RECREATION ADDITION</t>
  </si>
  <si>
    <t>NORTH GROUNDS RECREATION CTR</t>
  </si>
  <si>
    <t>NORTH WING</t>
  </si>
  <si>
    <t>NORTHRIDGE BUILDING</t>
  </si>
  <si>
    <t>OBSERVATORY HOUSE #1 (ALDEN)</t>
  </si>
  <si>
    <t>OBSERVATORY HOUSE #2 (VYSSOTSKY)</t>
  </si>
  <si>
    <t>OBSERVATORY MOUNTAIN ENGINEERING RESEARCH FACILITY</t>
  </si>
  <si>
    <t>1962</t>
  </si>
  <si>
    <t>O-Hill Dining Facility</t>
  </si>
  <si>
    <t>OLD CABELL HALL</t>
  </si>
  <si>
    <t>Old Ivy Hall</t>
  </si>
  <si>
    <t>Old Ivy Road Parking Garage</t>
  </si>
  <si>
    <t>OLSSON HALL</t>
  </si>
  <si>
    <t>O'NEIL HALL</t>
  </si>
  <si>
    <t>OUTPATIENT SURGERY CENTER MOBILE ORS</t>
  </si>
  <si>
    <t>OYSTER LAB (ANHEUSER-BUSCH COASTAL RESEARCH CENTER)</t>
  </si>
  <si>
    <t>OYSTER RESIDENCE (ANHEUSER-BUSCH COASTAL RESEARCH CENTER)</t>
  </si>
  <si>
    <t>PAGE HOUSE</t>
  </si>
  <si>
    <t>PALMER PARK</t>
  </si>
  <si>
    <t>PARKING &amp; TRANSIT</t>
  </si>
  <si>
    <t>Pavilion I</t>
  </si>
  <si>
    <t>Pavilion II</t>
  </si>
  <si>
    <t>Pavilion III</t>
  </si>
  <si>
    <t>Pavilion IV</t>
  </si>
  <si>
    <t>Pavilion IX</t>
  </si>
  <si>
    <t>Pavilion V</t>
  </si>
  <si>
    <t>Pavilion VI</t>
  </si>
  <si>
    <t>PAVILION VII/COLONNADE CLUB</t>
  </si>
  <si>
    <t>Pavilion VIII</t>
  </si>
  <si>
    <t>Pavilion X</t>
  </si>
  <si>
    <t>PEABODY HALL</t>
  </si>
  <si>
    <t>PETERS HOUSE</t>
  </si>
  <si>
    <t>PEYTON HOUSE</t>
  </si>
  <si>
    <t>PEYTON HOUSE ANNEX</t>
  </si>
  <si>
    <t>PEYTON HOUSE MODULAR OFFICE</t>
  </si>
  <si>
    <t>PHYSICAL AND LIFE SCIENCES BUILDING</t>
  </si>
  <si>
    <t>PHYSICS/JESSE BEAMS LABORATORY</t>
  </si>
  <si>
    <t>1954</t>
  </si>
  <si>
    <t>PINN HALL</t>
  </si>
  <si>
    <t>POE ALLEY #1</t>
  </si>
  <si>
    <t>POLICE BLDG</t>
  </si>
  <si>
    <t>PRATT DRIVE NORTH</t>
  </si>
  <si>
    <t>2007</t>
  </si>
  <si>
    <t>PRATT DRIVE SOUTH</t>
  </si>
  <si>
    <t>PRIMARY CARE CENTER</t>
  </si>
  <si>
    <t>PRIMARY CARE CENTER ANNEX</t>
  </si>
  <si>
    <t>PRINTING SERVICE CENTER</t>
  </si>
  <si>
    <t>PRINTING SERVICE CENTER ADDITION</t>
  </si>
  <si>
    <t>Ramazani House</t>
  </si>
  <si>
    <t>RANDALL HALL</t>
  </si>
  <si>
    <t>1897</t>
  </si>
  <si>
    <t>Ray C Hunt Drive 400</t>
  </si>
  <si>
    <t>RAY C. HUNT DRIVE 500</t>
  </si>
  <si>
    <t>RAY C. HUNT DRIVE 560</t>
  </si>
  <si>
    <t>RECYCLING SORTING FACILITY</t>
  </si>
  <si>
    <t>RIBBLE HOUSE #837</t>
  </si>
  <si>
    <t>RIBBLE HOUSE #838</t>
  </si>
  <si>
    <t>RIBBLE HOUSE #839</t>
  </si>
  <si>
    <t>RICE HALL</t>
  </si>
  <si>
    <t>RIDLEY HALL</t>
  </si>
  <si>
    <t>ROBERTA GWATHMEY HOUSE</t>
  </si>
  <si>
    <t>ROBERTSON HALL</t>
  </si>
  <si>
    <t>ROGERS HOUSE</t>
  </si>
  <si>
    <t>ROTUNDA</t>
  </si>
  <si>
    <t>ROUSS HALL</t>
  </si>
  <si>
    <t>RUFFIN HALL</t>
  </si>
  <si>
    <t>Runk Dining Hall</t>
  </si>
  <si>
    <t>SAUNDERS HALL</t>
  </si>
  <si>
    <t>School Of Data Science</t>
  </si>
  <si>
    <t>2024</t>
  </si>
  <si>
    <t>SCOTT STADIUM</t>
  </si>
  <si>
    <t>SCOTT STADIUM SCOREBOARD</t>
  </si>
  <si>
    <t>SHANNON HOUSE</t>
  </si>
  <si>
    <t>SHEA HOUSE</t>
  </si>
  <si>
    <t>SHELBURNE HALL/HIGHWAY RESEARCH</t>
  </si>
  <si>
    <t>SHERIDAN G. SNYDER TRANSLATIONAL RESEARCH BUILDING</t>
  </si>
  <si>
    <t>Shumway Hall</t>
  </si>
  <si>
    <t>SIEG WAREHOUSE</t>
  </si>
  <si>
    <t>SKIPWITH HALL</t>
  </si>
  <si>
    <t>SLAUGHTER HALL</t>
  </si>
  <si>
    <t>SLAUGHTER RECREATION CENTER</t>
  </si>
  <si>
    <t>SMALL OBSERVATORY</t>
  </si>
  <si>
    <t>Smith Hall</t>
  </si>
  <si>
    <t>SMITH HOUSE</t>
  </si>
  <si>
    <t>SNAVLEY HOUSE #833</t>
  </si>
  <si>
    <t>SNAVLEY HOUSE #834</t>
  </si>
  <si>
    <t>SOUTH CHILLER PLANT</t>
  </si>
  <si>
    <t>SOUTH LAWN GIBSON HALL</t>
  </si>
  <si>
    <t>SOUTH LAWN NAU HALL</t>
  </si>
  <si>
    <t>SOUTH PARKING GARAGE</t>
  </si>
  <si>
    <t>SPEC MAT HANDLING FAC /EHS</t>
  </si>
  <si>
    <t>SPORTS MEDICINE</t>
  </si>
  <si>
    <t>SPRIGG LANE HOUSE</t>
  </si>
  <si>
    <t>STACEY HALL</t>
  </si>
  <si>
    <t>STADIUM PARKING GARAGE</t>
  </si>
  <si>
    <t>STADIUM RD. 2504</t>
  </si>
  <si>
    <t>STEELE WING</t>
  </si>
  <si>
    <t>STONE HALL (NRAO)</t>
  </si>
  <si>
    <t>STRENGTH AND CONDITIONING</t>
  </si>
  <si>
    <t>STUDENT ACTIVITIES BUILDING</t>
  </si>
  <si>
    <t>STUDENT FACULTY CENTER (LAW)</t>
  </si>
  <si>
    <t>Student Health And Wellness Center</t>
  </si>
  <si>
    <t>SUHLING RESEARCH LAB</t>
  </si>
  <si>
    <t>TELEPHONE EXCHANGE</t>
  </si>
  <si>
    <t>TENNIS SUPPORT BUILDING @ BOARS HEAD</t>
  </si>
  <si>
    <t>The Forum Hotel</t>
  </si>
  <si>
    <t>The Mews</t>
  </si>
  <si>
    <t>THE PARK - INDOOR FIELD #7</t>
  </si>
  <si>
    <t>The Park - Restroom #1</t>
  </si>
  <si>
    <t>The Park - Restroom #2</t>
  </si>
  <si>
    <t>THE PARK - SUPPORT FACILITY</t>
  </si>
  <si>
    <t>THORNTON HALL</t>
  </si>
  <si>
    <t>TJAGLCS GUARDHOUSE</t>
  </si>
  <si>
    <t>TJAGLCS SCHOOL</t>
  </si>
  <si>
    <t>TJAGLCS SCHOOL ADDITION</t>
  </si>
  <si>
    <t>TJAGLCS STORAGE BUILDING</t>
  </si>
  <si>
    <t>TUCKER HOUSE</t>
  </si>
  <si>
    <t>TUTTLE-DUNNINGTON HOUSE</t>
  </si>
  <si>
    <t>UNIVERSITY CHAPEL</t>
  </si>
  <si>
    <t>1888</t>
  </si>
  <si>
    <t>UNIVERSITY HOSPITAL</t>
  </si>
  <si>
    <t>UNIVERSITY OF VIRGINIA TRANSITIONAL CARE HOSPITAL</t>
  </si>
  <si>
    <t>UPD MODULAR ANNEX</t>
  </si>
  <si>
    <t>UVA CLINICAL LABORATORY</t>
  </si>
  <si>
    <t>UVA ENDOSCOPY MONROE LANE</t>
  </si>
  <si>
    <t>UVA MEDICAL PARK SPRING CREEK</t>
  </si>
  <si>
    <t>UVA Orange Medical Park</t>
  </si>
  <si>
    <t>UVA ORTHOPEDIC CENTER</t>
  </si>
  <si>
    <t>2022</t>
  </si>
  <si>
    <t>VARSITY HALL</t>
  </si>
  <si>
    <t>1858</t>
  </si>
  <si>
    <t>VAUGHAN HOUSE</t>
  </si>
  <si>
    <t>VENABLE HOUSE</t>
  </si>
  <si>
    <t>VIVARIUM BUILDING #20</t>
  </si>
  <si>
    <t>VIVARIUM BUILDING #21</t>
  </si>
  <si>
    <t>VIVARIUM PUMP HOUSE</t>
  </si>
  <si>
    <t>VIVARIUM STORAGE</t>
  </si>
  <si>
    <t>WATSON-WEBB HOUSE</t>
  </si>
  <si>
    <t>WEEDON HOUSE</t>
  </si>
  <si>
    <t>West Lawn Dorm</t>
  </si>
  <si>
    <t>West Lawn Garage</t>
  </si>
  <si>
    <t>West Lawn Wash Room</t>
  </si>
  <si>
    <t>West Range Dorms</t>
  </si>
  <si>
    <t>West Scott Stadium Parking Garage</t>
  </si>
  <si>
    <t>WHYBURN HOUSE</t>
  </si>
  <si>
    <t>WILSDORF HALL</t>
  </si>
  <si>
    <t>WILSON HALL</t>
  </si>
  <si>
    <t>WOMEN'S LACROSSE</t>
  </si>
  <si>
    <t>WOODY HOUSE</t>
  </si>
  <si>
    <t>X-RAY STORAGE BLDG</t>
  </si>
  <si>
    <t>X-RAY WING</t>
  </si>
  <si>
    <t>YEN HOUSE</t>
  </si>
  <si>
    <t>YOUNGER APTS</t>
  </si>
  <si>
    <t>ZEHMER HALL</t>
  </si>
  <si>
    <t>1959</t>
  </si>
  <si>
    <t>ZEHMER STORAGE BUILDING</t>
  </si>
  <si>
    <t>ZEHMER UPLINK SHELTER</t>
  </si>
  <si>
    <t xml:space="preserve">Total: </t>
  </si>
  <si>
    <t>Engineering News-Record</t>
  </si>
  <si>
    <t>Building Cost Index (BCI) as of each July</t>
  </si>
  <si>
    <t>FY_END</t>
  </si>
  <si>
    <t>BCI_July</t>
  </si>
  <si>
    <t>Yr-to-Yr</t>
  </si>
  <si>
    <t>Delta</t>
  </si>
  <si>
    <t>-</t>
  </si>
  <si>
    <t>Current Replacement Value</t>
  </si>
  <si>
    <t>Building Agency</t>
  </si>
  <si>
    <t>Inflated Deficiencies</t>
  </si>
  <si>
    <t>Shown as AUX</t>
  </si>
  <si>
    <t>values updated?</t>
  </si>
  <si>
    <t>Blandy Village Cottages Pumphouse</t>
  </si>
  <si>
    <t>Remove</t>
  </si>
  <si>
    <t>% incorrect</t>
  </si>
  <si>
    <t xml:space="preserve">FAN MTN. NORFOLK STATE OBSERVATORY # Review this property for possible exclusion from FCR. </t>
  </si>
  <si>
    <t>Remove - check split</t>
  </si>
  <si>
    <t>update Def value</t>
  </si>
  <si>
    <t>Remove?</t>
  </si>
  <si>
    <t>ML-Greenhouse</t>
  </si>
  <si>
    <t>Did this just open?</t>
  </si>
  <si>
    <t>update CRV - Missing from list</t>
  </si>
  <si>
    <t>Oak Lawn</t>
  </si>
  <si>
    <t>2023</t>
  </si>
  <si>
    <t>Oakhurst Cir 118</t>
  </si>
  <si>
    <t>Oakhurst Cir Garage</t>
  </si>
  <si>
    <t>Observatory Hill Shed One</t>
  </si>
  <si>
    <t>Observatory Hill Shed Two</t>
  </si>
  <si>
    <t>Missing FCA</t>
  </si>
  <si>
    <t xml:space="preserve">Shown as E&amp;G - </t>
  </si>
  <si>
    <t>Update  CRV</t>
  </si>
  <si>
    <t>Update CRV</t>
  </si>
  <si>
    <t>Current Replacement based on Index</t>
  </si>
  <si>
    <t>Percentage Increase</t>
  </si>
  <si>
    <t>Total Deficiences</t>
  </si>
  <si>
    <t>% increase</t>
  </si>
  <si>
    <t>Def * increase</t>
  </si>
  <si>
    <t>Total Deficiences Inflated</t>
  </si>
  <si>
    <t>AERO RESEARCH TRAILER</t>
  </si>
  <si>
    <t>BLANDY HAY BARN/CATTLE SHADE BARN/CORN CRIB</t>
  </si>
  <si>
    <t>COPELEY APT 23 TRANSFORMER</t>
  </si>
  <si>
    <t>COPELEY APT 27 TRANSFORMER</t>
  </si>
  <si>
    <t xml:space="preserve">FAC INFRASTRUCTURE </t>
  </si>
  <si>
    <t>LANE ROAD MODULAR UNIT</t>
  </si>
  <si>
    <t>MIMOSA DR STORAGE</t>
  </si>
  <si>
    <t>ML-AQUATICS LAB</t>
  </si>
  <si>
    <t>ML-CARETAKER'S HOUSE</t>
  </si>
  <si>
    <t>ML-GUEST HOUSE</t>
  </si>
  <si>
    <t>ML-SHOP (LAUNDRY DORM)</t>
  </si>
  <si>
    <t>ML-WATER TREATMENT</t>
  </si>
  <si>
    <t>MONTESANO</t>
  </si>
  <si>
    <t>RAY C. HUNT DRIVE 400</t>
  </si>
  <si>
    <t>SCHOOL OF DATA SCIENCE</t>
  </si>
  <si>
    <t>SHUMWAY HALL</t>
  </si>
  <si>
    <t>STUDENT HEALTH &amp; WELLNESS CENTER</t>
  </si>
  <si>
    <t>West Range Dorm</t>
  </si>
  <si>
    <t>Copeley Apts #20 (287 Peyton Court)</t>
  </si>
  <si>
    <t>DEAN FAMILY GOLF (BOAR'S HEAD)</t>
  </si>
  <si>
    <t>FRANK C. MCCUE III CTR</t>
  </si>
  <si>
    <t>Old Ivy Rd Parking Garage</t>
  </si>
  <si>
    <t>THE PARK - RESTROOM #1</t>
  </si>
  <si>
    <t>THE PARK - RESTROOM #2</t>
  </si>
  <si>
    <t>2025</t>
  </si>
  <si>
    <t>2017</t>
  </si>
  <si>
    <r>
      <t>With Recent FCA Data</t>
    </r>
    <r>
      <rPr>
        <sz val="14"/>
        <color theme="1"/>
        <rFont val="Aptos"/>
        <family val="2"/>
      </rPr>
      <t xml:space="preserve"> (See Note D)</t>
    </r>
  </si>
  <si>
    <t xml:space="preserve">Subtotal: </t>
  </si>
  <si>
    <t>Without Recent FCA Data</t>
  </si>
  <si>
    <t>Sum of 207 E&amp;G</t>
  </si>
  <si>
    <t>Sum of 207 AUX</t>
  </si>
  <si>
    <t>Sum of 209 HOS</t>
  </si>
  <si>
    <t>Building deficiencies are identified through facility condition assessments (FCA) conducted every four years. The findings are categorized, quantified, and cost-estimated, which feed into the renewal maintenance backlog and ultimately inform each building’s Facility Condition Index and capital planning priorities.</t>
  </si>
  <si>
    <t xml:space="preserve">D. </t>
  </si>
  <si>
    <t>Buildings with "Recent FCA Data" are those built in the past 5 years or with a FCA completed in the past 5 years.</t>
  </si>
  <si>
    <t xml:space="preserve">UVA Total: </t>
  </si>
  <si>
    <t xml:space="preserve">Sum If Deficiencies Column Has Data: </t>
  </si>
  <si>
    <t xml:space="preserve">Sum If Deficiencies Column Is "No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</si>
</sst>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0_);\(&quot;$&quot;#,##0\)"/>
    <numFmt numFmtId="164" formatCode="0.0%"/>
    <numFmt numFmtId="165" formatCode="\$#,##0_);&quot;($&quot;#,##0\)"/>
    <numFmt numFmtId="166" formatCode="0000"/>
    <numFmt numFmtId="167" formatCode="\$#,##0"/>
    <numFmt numFmtId="168" formatCode="_(* #,##0.00_);_(* \(#,##0.00\);_(* \-??_);_(@_)"/>
    <numFmt numFmtId="169" formatCode="mm/dd/yyyy"/>
    <numFmt numFmtId="170" formatCode="\$#,##0.00"/>
    <numFmt numFmtId="171" formatCode="\$#,##0_);[Red]&quot;($&quot;#,##0\)"/>
    <numFmt numFmtId="172" formatCode="\$#,##0.00_);[Red]&quot;($&quot;#,##0.00\)"/>
    <numFmt numFmtId="173" formatCode="\$#,##0.0"/>
    <numFmt numFmtId="174" formatCode="&quot;$&quot;#,##0"/>
    <numFmt numFmtId="175" formatCode="_(* #,##0_);_(* \(#,##0\);_(* &quot;-&quot;??_);_(@_)"/>
  </numFmts>
  <fonts count="12" x14ac:knownFonts="1">
    <font>
      <sz val="12"/>
      <color theme="1"/>
      <name val="Aptos"/>
      <family val="2"/>
      <charset val="1"/>
    </font>
    <font>
      <sz val="14"/>
      <color theme="1"/>
      <name val="Aptos"/>
      <family val="2"/>
      <charset val="1"/>
    </font>
    <font>
      <sz val="12"/>
      <color rgb="FF000000"/>
      <name val="Arial"/>
      <family val="2"/>
      <charset val="1"/>
    </font>
    <font>
      <sz val="12"/>
      <color theme="1"/>
      <name val="Arial"/>
      <family val="2"/>
      <charset val="1"/>
    </font>
    <font>
      <sz val="11"/>
      <color rgb="FF000000"/>
      <name val="Calibri"/>
      <family val="2"/>
      <charset val="1"/>
    </font>
    <font>
      <sz val="10"/>
      <name val="Arial"/>
      <family val="2"/>
    </font>
    <font>
      <sz val="12"/>
      <color theme="1"/>
      <name val="Aptos"/>
      <family val="2"/>
      <charset val="1"/>
    </font>
    <font>
      <b/>
      <sz val="12"/>
      <color theme="1"/>
      <name val="Aptos"/>
      <family val="2"/>
    </font>
    <font>
      <b/>
      <sz val="12"/>
      <color rgb="FF000000"/>
      <name val="Arial"/>
      <family val="2"/>
    </font>
    <font>
      <sz val="14"/>
      <color theme="1"/>
      <name val="Aptos"/>
      <family val="2"/>
    </font>
    <font>
      <b/>
      <sz val="14"/>
      <color theme="1"/>
      <name val="Aptos"/>
      <family val="2"/>
    </font>
    <font>
      <sz val="36"/>
      <color theme="1"/>
      <name val="Aptos"/>
      <family val="2"/>
    </font>
  </fonts>
  <fills count="23">
    <fill>
      <patternFill patternType="none"/>
    </fill>
    <fill>
      <patternFill patternType="gray125"/>
    </fill>
    <fill>
      <patternFill patternType="solid">
        <fgColor theme="2" tint="-9.9978637043366805E-2"/>
        <bgColor rgb="FFD9D9D9"/>
      </patternFill>
    </fill>
    <fill>
      <patternFill patternType="solid">
        <fgColor rgb="FFC0C0C0"/>
        <bgColor rgb="FFBFBFBF"/>
      </patternFill>
    </fill>
    <fill>
      <patternFill patternType="solid">
        <fgColor theme="5" tint="0.79989013336588644"/>
        <bgColor rgb="FFD9D9D9"/>
      </patternFill>
    </fill>
    <fill>
      <patternFill patternType="solid">
        <fgColor theme="5" tint="0.39988402966399123"/>
        <bgColor rgb="FFF6C6AD"/>
      </patternFill>
    </fill>
    <fill>
      <patternFill patternType="solid">
        <fgColor theme="5" tint="0.59987182226020086"/>
        <bgColor rgb="FFD1D1D1"/>
      </patternFill>
    </fill>
    <fill>
      <patternFill patternType="solid">
        <fgColor theme="4" tint="0.59987182226020086"/>
        <bgColor rgb="FFA6CAEC"/>
      </patternFill>
    </fill>
    <fill>
      <patternFill patternType="solid">
        <fgColor theme="3" tint="0.89989928891872917"/>
        <bgColor rgb="FFC1E5F5"/>
      </patternFill>
    </fill>
    <fill>
      <patternFill patternType="solid">
        <fgColor rgb="FFFFFF00"/>
        <bgColor rgb="FFFFFF00"/>
      </patternFill>
    </fill>
    <fill>
      <patternFill patternType="solid">
        <fgColor rgb="FFFF0000"/>
        <bgColor rgb="FF800000"/>
      </patternFill>
    </fill>
    <fill>
      <patternFill patternType="solid">
        <fgColor theme="8" tint="0.39988402966399123"/>
        <bgColor rgb="FFE59EDD"/>
      </patternFill>
    </fill>
    <fill>
      <patternFill patternType="solid">
        <fgColor theme="5"/>
        <bgColor rgb="FFC04F15"/>
      </patternFill>
    </fill>
    <fill>
      <patternFill patternType="solid">
        <fgColor rgb="FFFFC000"/>
        <bgColor rgb="FFFF9900"/>
      </patternFill>
    </fill>
    <fill>
      <patternFill patternType="solid">
        <fgColor theme="9" tint="0.59987182226020086"/>
        <bgColor rgb="FF84E291"/>
      </patternFill>
    </fill>
    <fill>
      <patternFill patternType="solid">
        <fgColor theme="6" tint="0.59987182226020086"/>
        <bgColor rgb="FF92D050"/>
      </patternFill>
    </fill>
    <fill>
      <patternFill patternType="solid">
        <fgColor theme="5" tint="-0.249977111117893"/>
        <bgColor rgb="FFE97132"/>
      </patternFill>
    </fill>
    <fill>
      <patternFill patternType="solid">
        <fgColor theme="8" tint="0.59987182226020086"/>
        <bgColor rgb="FFF2AA84"/>
      </patternFill>
    </fill>
    <fill>
      <patternFill patternType="solid">
        <fgColor theme="4" tint="0.79989013336588644"/>
        <bgColor rgb="FFDCEAF7"/>
      </patternFill>
    </fill>
    <fill>
      <patternFill patternType="solid">
        <fgColor theme="3" tint="0.74987029633472702"/>
        <bgColor rgb="FF83CBEB"/>
      </patternFill>
    </fill>
    <fill>
      <patternFill patternType="solid">
        <fgColor theme="0" tint="-0.249977111117893"/>
        <bgColor rgb="FFC0C0C0"/>
      </patternFill>
    </fill>
    <fill>
      <patternFill patternType="solid">
        <fgColor theme="0" tint="-0.14999847407452621"/>
        <bgColor rgb="FFD1D1D1"/>
      </patternFill>
    </fill>
    <fill>
      <patternFill patternType="solid">
        <fgColor rgb="FF92D050"/>
        <bgColor rgb="FF84E29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168" fontId="6" fillId="0" borderId="0"/>
    <xf numFmtId="9" fontId="6" fillId="0" borderId="0"/>
  </cellStyleXfs>
  <cellXfs count="180">
    <xf numFmtId="0" fontId="0" fillId="0" borderId="0" xfId="0"/>
    <xf numFmtId="0" fontId="1" fillId="0" borderId="0" xfId="0" applyFont="1"/>
    <xf numFmtId="0" fontId="1" fillId="0" borderId="0" xfId="0" applyFont="1" applyAlignment="1">
      <alignment vertical="center"/>
    </xf>
    <xf numFmtId="166" fontId="0" fillId="0" borderId="0" xfId="0" applyNumberFormat="1" applyAlignment="1">
      <alignment horizontal="center"/>
    </xf>
    <xf numFmtId="37" fontId="0" fillId="0" borderId="0" xfId="0" applyNumberFormat="1"/>
    <xf numFmtId="0" fontId="0" fillId="0" borderId="0" xfId="0" applyAlignment="1">
      <alignment horizontal="center"/>
    </xf>
    <xf numFmtId="165" fontId="0" fillId="0" borderId="0" xfId="0" applyNumberFormat="1"/>
    <xf numFmtId="167" fontId="0" fillId="0" borderId="0" xfId="0" applyNumberFormat="1"/>
    <xf numFmtId="166" fontId="2" fillId="2" borderId="0" xfId="0" applyNumberFormat="1" applyFont="1" applyFill="1" applyAlignment="1">
      <alignment horizontal="center" vertical="center" wrapText="1"/>
    </xf>
    <xf numFmtId="0" fontId="2" fillId="2" borderId="0" xfId="0" applyFont="1" applyFill="1" applyAlignment="1">
      <alignment horizontal="center" vertical="center" wrapText="1"/>
    </xf>
    <xf numFmtId="37" fontId="2" fillId="2" borderId="0" xfId="0" applyNumberFormat="1" applyFont="1" applyFill="1" applyAlignment="1">
      <alignment horizontal="center" vertical="center" wrapText="1"/>
    </xf>
    <xf numFmtId="0" fontId="0" fillId="2" borderId="0" xfId="0" applyFill="1" applyAlignment="1">
      <alignment horizontal="center" vertical="center" wrapText="1"/>
    </xf>
    <xf numFmtId="167" fontId="0" fillId="2" borderId="0" xfId="0" applyNumberFormat="1" applyFill="1" applyAlignment="1">
      <alignment horizontal="center" vertical="center" wrapText="1"/>
    </xf>
    <xf numFmtId="0" fontId="0" fillId="0" borderId="0" xfId="0" applyAlignment="1">
      <alignment vertical="center" wrapText="1"/>
    </xf>
    <xf numFmtId="166" fontId="2" fillId="0" borderId="0" xfId="0" applyNumberFormat="1" applyFont="1" applyAlignment="1">
      <alignment horizontal="center" vertical="top"/>
    </xf>
    <xf numFmtId="0" fontId="2" fillId="0" borderId="0" xfId="0" applyFont="1" applyAlignment="1">
      <alignment horizontal="left" vertical="top"/>
    </xf>
    <xf numFmtId="37" fontId="2" fillId="0" borderId="0" xfId="0" applyNumberFormat="1" applyFont="1" applyAlignment="1">
      <alignment vertical="top"/>
    </xf>
    <xf numFmtId="0" fontId="2" fillId="0" borderId="0" xfId="0" applyFont="1" applyAlignment="1">
      <alignment horizontal="center" vertical="top"/>
    </xf>
    <xf numFmtId="164" fontId="2" fillId="0" borderId="0" xfId="2" applyNumberFormat="1" applyFont="1" applyAlignment="1">
      <alignment vertical="top"/>
    </xf>
    <xf numFmtId="165" fontId="2" fillId="0" borderId="0" xfId="0" applyNumberFormat="1" applyFont="1" applyAlignment="1">
      <alignment vertical="top"/>
    </xf>
    <xf numFmtId="9" fontId="2" fillId="0" borderId="0" xfId="0" applyNumberFormat="1" applyFont="1" applyAlignment="1">
      <alignment horizontal="center" vertical="top"/>
    </xf>
    <xf numFmtId="37" fontId="2" fillId="0" borderId="0" xfId="1" applyNumberFormat="1" applyFont="1" applyAlignment="1">
      <alignment vertical="top"/>
    </xf>
    <xf numFmtId="165" fontId="0" fillId="0" borderId="0" xfId="0" applyNumberFormat="1" applyAlignment="1">
      <alignment horizontal="center"/>
    </xf>
    <xf numFmtId="166" fontId="3" fillId="0" borderId="0" xfId="0" applyNumberFormat="1" applyFont="1" applyAlignment="1">
      <alignment horizontal="center"/>
    </xf>
    <xf numFmtId="37" fontId="3" fillId="0" borderId="0" xfId="0" applyNumberFormat="1" applyFont="1"/>
    <xf numFmtId="0" fontId="3" fillId="0" borderId="0" xfId="0" applyFont="1" applyAlignment="1">
      <alignment horizontal="center"/>
    </xf>
    <xf numFmtId="165" fontId="3" fillId="0" borderId="0" xfId="0" applyNumberFormat="1" applyFont="1"/>
    <xf numFmtId="9" fontId="3" fillId="0" borderId="0" xfId="2" applyFont="1" applyAlignment="1">
      <alignment horizontal="center"/>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64" fontId="4" fillId="0" borderId="1" xfId="0" applyNumberFormat="1" applyFont="1" applyBorder="1" applyAlignment="1">
      <alignment horizontal="center" vertical="center"/>
    </xf>
    <xf numFmtId="164" fontId="0" fillId="0" borderId="1" xfId="0" applyNumberFormat="1" applyBorder="1" applyAlignment="1">
      <alignment horizontal="center"/>
    </xf>
    <xf numFmtId="0" fontId="0" fillId="0" borderId="1" xfId="0" applyBorder="1" applyAlignment="1">
      <alignment horizontal="center"/>
    </xf>
    <xf numFmtId="164" fontId="6" fillId="0" borderId="1" xfId="2" applyNumberFormat="1" applyBorder="1" applyAlignment="1">
      <alignment horizontal="center"/>
    </xf>
    <xf numFmtId="0" fontId="0" fillId="0" borderId="2" xfId="0" applyBorder="1" applyAlignment="1">
      <alignment horizontal="center"/>
    </xf>
    <xf numFmtId="164" fontId="6" fillId="0" borderId="2" xfId="2" applyNumberFormat="1" applyBorder="1" applyAlignment="1">
      <alignment horizontal="center"/>
    </xf>
    <xf numFmtId="0" fontId="0" fillId="4" borderId="0" xfId="0" applyFill="1" applyAlignment="1">
      <alignment horizontal="center" vertical="center" wrapText="1"/>
    </xf>
    <xf numFmtId="170" fontId="0" fillId="0" borderId="0" xfId="0" applyNumberFormat="1" applyAlignment="1">
      <alignment horizontal="center"/>
    </xf>
    <xf numFmtId="166" fontId="2" fillId="5" borderId="0" xfId="0" applyNumberFormat="1" applyFont="1" applyFill="1" applyAlignment="1">
      <alignment horizontal="center" vertical="top"/>
    </xf>
    <xf numFmtId="0" fontId="2" fillId="5" borderId="0" xfId="0" applyFont="1" applyFill="1" applyAlignment="1">
      <alignment horizontal="left" vertical="top"/>
    </xf>
    <xf numFmtId="165" fontId="2" fillId="5" borderId="0" xfId="0" applyNumberFormat="1" applyFont="1" applyFill="1" applyAlignment="1">
      <alignment vertical="top"/>
    </xf>
    <xf numFmtId="37" fontId="2" fillId="5" borderId="0" xfId="0" applyNumberFormat="1" applyFont="1" applyFill="1" applyAlignment="1">
      <alignment vertical="top"/>
    </xf>
    <xf numFmtId="0" fontId="2" fillId="5" borderId="0" xfId="0" applyFont="1" applyFill="1" applyAlignment="1">
      <alignment horizontal="center" vertical="top"/>
    </xf>
    <xf numFmtId="9" fontId="2" fillId="5" borderId="0" xfId="0" applyNumberFormat="1" applyFont="1" applyFill="1" applyAlignment="1">
      <alignment horizontal="center" vertical="top"/>
    </xf>
    <xf numFmtId="170" fontId="0" fillId="5" borderId="0" xfId="0" applyNumberFormat="1" applyFill="1" applyAlignment="1">
      <alignment horizontal="center"/>
    </xf>
    <xf numFmtId="166" fontId="2" fillId="6" borderId="0" xfId="0" applyNumberFormat="1" applyFont="1" applyFill="1" applyAlignment="1">
      <alignment horizontal="center" vertical="top"/>
    </xf>
    <xf numFmtId="0" fontId="2" fillId="6" borderId="0" xfId="0" applyFont="1" applyFill="1" applyAlignment="1">
      <alignment horizontal="left" vertical="top"/>
    </xf>
    <xf numFmtId="165" fontId="2" fillId="6" borderId="0" xfId="0" applyNumberFormat="1" applyFont="1" applyFill="1" applyAlignment="1">
      <alignment vertical="top"/>
    </xf>
    <xf numFmtId="37" fontId="2" fillId="6" borderId="0" xfId="0" applyNumberFormat="1" applyFont="1" applyFill="1" applyAlignment="1">
      <alignment vertical="top"/>
    </xf>
    <xf numFmtId="0" fontId="2" fillId="6" borderId="0" xfId="0" applyFont="1" applyFill="1" applyAlignment="1">
      <alignment horizontal="center" vertical="top"/>
    </xf>
    <xf numFmtId="9" fontId="2" fillId="6" borderId="0" xfId="0" applyNumberFormat="1" applyFont="1" applyFill="1" applyAlignment="1">
      <alignment horizontal="center" vertical="top"/>
    </xf>
    <xf numFmtId="170" fontId="0" fillId="6" borderId="0" xfId="0" applyNumberFormat="1" applyFill="1" applyAlignment="1">
      <alignment horizontal="center"/>
    </xf>
    <xf numFmtId="0" fontId="2" fillId="7" borderId="0" xfId="0" applyFont="1" applyFill="1" applyAlignment="1">
      <alignment horizontal="left" vertical="top"/>
    </xf>
    <xf numFmtId="166" fontId="2" fillId="8" borderId="0" xfId="0" applyNumberFormat="1" applyFont="1" applyFill="1" applyAlignment="1">
      <alignment horizontal="center" vertical="top"/>
    </xf>
    <xf numFmtId="0" fontId="2" fillId="8" borderId="0" xfId="0" applyFont="1" applyFill="1" applyAlignment="1">
      <alignment horizontal="left" vertical="top"/>
    </xf>
    <xf numFmtId="165" fontId="2" fillId="8" borderId="0" xfId="0" applyNumberFormat="1" applyFont="1" applyFill="1" applyAlignment="1">
      <alignment vertical="top"/>
    </xf>
    <xf numFmtId="37" fontId="2" fillId="8" borderId="0" xfId="0" applyNumberFormat="1" applyFont="1" applyFill="1" applyAlignment="1">
      <alignment vertical="top"/>
    </xf>
    <xf numFmtId="0" fontId="2" fillId="8" borderId="0" xfId="0" applyFont="1" applyFill="1" applyAlignment="1">
      <alignment horizontal="center" vertical="top"/>
    </xf>
    <xf numFmtId="9" fontId="2" fillId="8" borderId="0" xfId="0" applyNumberFormat="1" applyFont="1" applyFill="1" applyAlignment="1">
      <alignment horizontal="center" vertical="top"/>
    </xf>
    <xf numFmtId="170" fontId="0" fillId="8" borderId="0" xfId="0" applyNumberFormat="1" applyFill="1" applyAlignment="1">
      <alignment horizontal="center"/>
    </xf>
    <xf numFmtId="170" fontId="3" fillId="0" borderId="0" xfId="0" applyNumberFormat="1" applyFont="1" applyAlignment="1">
      <alignment horizontal="center"/>
    </xf>
    <xf numFmtId="0" fontId="3" fillId="0" borderId="0" xfId="0" applyFont="1"/>
    <xf numFmtId="166" fontId="0" fillId="0" borderId="0" xfId="0" applyNumberFormat="1"/>
    <xf numFmtId="166" fontId="0" fillId="0" borderId="0" xfId="0" applyNumberFormat="1" applyAlignment="1">
      <alignment vertical="center" wrapText="1"/>
    </xf>
    <xf numFmtId="0" fontId="0" fillId="0" borderId="0" xfId="0" applyAlignment="1">
      <alignment horizontal="center" vertical="center" wrapText="1"/>
    </xf>
    <xf numFmtId="3" fontId="0" fillId="0" borderId="0" xfId="0" applyNumberFormat="1" applyAlignment="1">
      <alignment horizontal="center" vertical="center" wrapText="1"/>
    </xf>
    <xf numFmtId="171" fontId="0" fillId="0" borderId="0" xfId="0" applyNumberFormat="1" applyAlignment="1">
      <alignment horizontal="center"/>
    </xf>
    <xf numFmtId="3" fontId="0" fillId="0" borderId="0" xfId="0" applyNumberFormat="1" applyAlignment="1">
      <alignment horizontal="center"/>
    </xf>
    <xf numFmtId="2" fontId="0" fillId="0" borderId="0" xfId="0" applyNumberFormat="1" applyAlignment="1">
      <alignment horizontal="center"/>
    </xf>
    <xf numFmtId="10" fontId="6" fillId="0" borderId="0" xfId="2" applyNumberFormat="1"/>
    <xf numFmtId="172" fontId="0" fillId="0" borderId="0" xfId="0" applyNumberFormat="1"/>
    <xf numFmtId="166" fontId="0" fillId="9" borderId="0" xfId="0" applyNumberFormat="1" applyFill="1"/>
    <xf numFmtId="0" fontId="0" fillId="9" borderId="0" xfId="0" applyFill="1"/>
    <xf numFmtId="167" fontId="0" fillId="0" borderId="0" xfId="0" applyNumberFormat="1" applyAlignment="1">
      <alignment horizontal="center"/>
    </xf>
    <xf numFmtId="171" fontId="0" fillId="10" borderId="0" xfId="0" applyNumberFormat="1" applyFill="1" applyAlignment="1">
      <alignment horizontal="center"/>
    </xf>
    <xf numFmtId="166" fontId="0" fillId="11" borderId="0" xfId="0" applyNumberFormat="1" applyFill="1"/>
    <xf numFmtId="0" fontId="0" fillId="12" borderId="0" xfId="0" applyFill="1"/>
    <xf numFmtId="171" fontId="0" fillId="12" borderId="0" xfId="0" applyNumberFormat="1" applyFill="1" applyAlignment="1">
      <alignment horizontal="center"/>
    </xf>
    <xf numFmtId="166" fontId="0" fillId="6" borderId="0" xfId="0" applyNumberFormat="1" applyFill="1"/>
    <xf numFmtId="0" fontId="0" fillId="6" borderId="0" xfId="0" applyFill="1"/>
    <xf numFmtId="171" fontId="0" fillId="6" borderId="0" xfId="0" applyNumberFormat="1" applyFill="1" applyAlignment="1">
      <alignment horizontal="center"/>
    </xf>
    <xf numFmtId="171" fontId="0" fillId="13" borderId="0" xfId="0" applyNumberFormat="1" applyFill="1" applyAlignment="1">
      <alignment horizontal="center"/>
    </xf>
    <xf numFmtId="166" fontId="0" fillId="14" borderId="0" xfId="0" applyNumberFormat="1" applyFill="1"/>
    <xf numFmtId="0" fontId="0" fillId="14" borderId="0" xfId="0" applyFill="1"/>
    <xf numFmtId="171" fontId="0" fillId="14" borderId="0" xfId="0" applyNumberFormat="1" applyFill="1" applyAlignment="1">
      <alignment horizontal="center"/>
    </xf>
    <xf numFmtId="166" fontId="0" fillId="5" borderId="0" xfId="0" applyNumberFormat="1" applyFill="1"/>
    <xf numFmtId="0" fontId="0" fillId="5" borderId="0" xfId="0" applyFill="1"/>
    <xf numFmtId="171" fontId="0" fillId="9" borderId="0" xfId="0" applyNumberFormat="1" applyFill="1" applyAlignment="1">
      <alignment horizontal="center"/>
    </xf>
    <xf numFmtId="171" fontId="0" fillId="5" borderId="0" xfId="0" applyNumberFormat="1" applyFill="1" applyAlignment="1">
      <alignment horizontal="center"/>
    </xf>
    <xf numFmtId="166" fontId="0" fillId="15" borderId="0" xfId="0" applyNumberFormat="1" applyFill="1"/>
    <xf numFmtId="0" fontId="0" fillId="15" borderId="0" xfId="0" applyFill="1"/>
    <xf numFmtId="171" fontId="0" fillId="15" borderId="0" xfId="0" applyNumberFormat="1" applyFill="1" applyAlignment="1">
      <alignment horizontal="center"/>
    </xf>
    <xf numFmtId="0" fontId="0" fillId="13" borderId="0" xfId="0" applyFill="1"/>
    <xf numFmtId="0" fontId="0" fillId="16" borderId="0" xfId="0" applyFill="1"/>
    <xf numFmtId="166" fontId="0" fillId="13" borderId="0" xfId="0" applyNumberFormat="1" applyFill="1"/>
    <xf numFmtId="167" fontId="0" fillId="9" borderId="0" xfId="0" applyNumberFormat="1" applyFill="1" applyAlignment="1">
      <alignment horizontal="center"/>
    </xf>
    <xf numFmtId="171" fontId="0" fillId="17" borderId="0" xfId="0" applyNumberFormat="1" applyFill="1" applyAlignment="1">
      <alignment horizontal="center"/>
    </xf>
    <xf numFmtId="171" fontId="0" fillId="18" borderId="0" xfId="0" applyNumberFormat="1" applyFill="1" applyAlignment="1">
      <alignment horizontal="center"/>
    </xf>
    <xf numFmtId="0" fontId="0" fillId="9" borderId="0" xfId="0" applyFill="1" applyAlignment="1">
      <alignment horizontal="center"/>
    </xf>
    <xf numFmtId="173" fontId="0" fillId="0" borderId="0" xfId="0" applyNumberFormat="1" applyAlignment="1">
      <alignment horizontal="center"/>
    </xf>
    <xf numFmtId="171" fontId="0" fillId="19" borderId="0" xfId="0" applyNumberFormat="1" applyFill="1" applyAlignment="1">
      <alignment horizontal="center"/>
    </xf>
    <xf numFmtId="166" fontId="0" fillId="0" borderId="0" xfId="0" applyNumberFormat="1" applyAlignment="1">
      <alignment horizontal="right"/>
    </xf>
    <xf numFmtId="170" fontId="0" fillId="6" borderId="0" xfId="0" applyNumberFormat="1" applyFill="1"/>
    <xf numFmtId="170" fontId="0" fillId="0" borderId="0" xfId="0" applyNumberFormat="1"/>
    <xf numFmtId="166" fontId="2" fillId="20" borderId="0" xfId="0" applyNumberFormat="1" applyFont="1" applyFill="1" applyAlignment="1">
      <alignment horizontal="center" vertical="top"/>
    </xf>
    <xf numFmtId="0" fontId="2" fillId="20" borderId="0" xfId="0" applyFont="1" applyFill="1" applyAlignment="1">
      <alignment horizontal="left" vertical="top"/>
    </xf>
    <xf numFmtId="165" fontId="2" fillId="20" borderId="0" xfId="0" applyNumberFormat="1" applyFont="1" applyFill="1" applyAlignment="1">
      <alignment vertical="top"/>
    </xf>
    <xf numFmtId="37" fontId="2" fillId="20" borderId="0" xfId="0" applyNumberFormat="1" applyFont="1" applyFill="1" applyAlignment="1">
      <alignment vertical="top"/>
    </xf>
    <xf numFmtId="0" fontId="2" fillId="20" borderId="0" xfId="0" applyFont="1" applyFill="1" applyAlignment="1">
      <alignment horizontal="center" vertical="top"/>
    </xf>
    <xf numFmtId="9" fontId="2" fillId="20" borderId="0" xfId="0" applyNumberFormat="1" applyFont="1" applyFill="1" applyAlignment="1">
      <alignment horizontal="center" vertical="top"/>
    </xf>
    <xf numFmtId="166" fontId="2" fillId="2" borderId="0" xfId="0" applyNumberFormat="1" applyFont="1" applyFill="1" applyAlignment="1">
      <alignment horizontal="center" vertical="top"/>
    </xf>
    <xf numFmtId="0" fontId="2" fillId="2" borderId="0" xfId="0" applyFont="1" applyFill="1" applyAlignment="1">
      <alignment horizontal="left" vertical="top"/>
    </xf>
    <xf numFmtId="165" fontId="2" fillId="2" borderId="0" xfId="0" applyNumberFormat="1" applyFont="1" applyFill="1" applyAlignment="1">
      <alignment vertical="top"/>
    </xf>
    <xf numFmtId="37" fontId="2" fillId="2" borderId="0" xfId="0" applyNumberFormat="1" applyFont="1" applyFill="1" applyAlignment="1">
      <alignment vertical="top"/>
    </xf>
    <xf numFmtId="0" fontId="2" fillId="2" borderId="0" xfId="0" applyFont="1" applyFill="1" applyAlignment="1">
      <alignment horizontal="center" vertical="top"/>
    </xf>
    <xf numFmtId="9" fontId="2" fillId="2" borderId="0" xfId="0" applyNumberFormat="1" applyFont="1" applyFill="1" applyAlignment="1">
      <alignment horizontal="center" vertical="top"/>
    </xf>
    <xf numFmtId="166" fontId="2" fillId="21" borderId="0" xfId="0" applyNumberFormat="1" applyFont="1" applyFill="1" applyAlignment="1">
      <alignment horizontal="center" vertical="top"/>
    </xf>
    <xf numFmtId="0" fontId="2" fillId="21" borderId="0" xfId="0" applyFont="1" applyFill="1" applyAlignment="1">
      <alignment horizontal="left" vertical="top"/>
    </xf>
    <xf numFmtId="165" fontId="2" fillId="21" borderId="0" xfId="0" applyNumberFormat="1" applyFont="1" applyFill="1" applyAlignment="1">
      <alignment vertical="top"/>
    </xf>
    <xf numFmtId="37" fontId="2" fillId="21" borderId="0" xfId="0" applyNumberFormat="1" applyFont="1" applyFill="1" applyAlignment="1">
      <alignment vertical="top"/>
    </xf>
    <xf numFmtId="0" fontId="2" fillId="21" borderId="0" xfId="0" applyFont="1" applyFill="1" applyAlignment="1">
      <alignment horizontal="center" vertical="top"/>
    </xf>
    <xf numFmtId="9" fontId="2" fillId="21" borderId="0" xfId="0" applyNumberFormat="1" applyFont="1" applyFill="1" applyAlignment="1">
      <alignment horizontal="center" vertical="top"/>
    </xf>
    <xf numFmtId="170" fontId="0" fillId="9" borderId="0" xfId="0" applyNumberFormat="1" applyFill="1"/>
    <xf numFmtId="166" fontId="2" fillId="17" borderId="0" xfId="0" applyNumberFormat="1" applyFont="1" applyFill="1" applyAlignment="1">
      <alignment horizontal="center" vertical="top"/>
    </xf>
    <xf numFmtId="0" fontId="2" fillId="17" borderId="0" xfId="0" applyFont="1" applyFill="1" applyAlignment="1">
      <alignment horizontal="left" vertical="top"/>
    </xf>
    <xf numFmtId="165" fontId="2" fillId="17" borderId="0" xfId="0" applyNumberFormat="1" applyFont="1" applyFill="1" applyAlignment="1">
      <alignment vertical="top"/>
    </xf>
    <xf numFmtId="37" fontId="2" fillId="17" borderId="0" xfId="0" applyNumberFormat="1" applyFont="1" applyFill="1" applyAlignment="1">
      <alignment vertical="top"/>
    </xf>
    <xf numFmtId="0" fontId="2" fillId="17" borderId="0" xfId="0" applyFont="1" applyFill="1" applyAlignment="1">
      <alignment horizontal="center" vertical="top"/>
    </xf>
    <xf numFmtId="9" fontId="2" fillId="17" borderId="0" xfId="0" applyNumberFormat="1" applyFont="1" applyFill="1" applyAlignment="1">
      <alignment horizontal="center" vertical="top"/>
    </xf>
    <xf numFmtId="170" fontId="0" fillId="17" borderId="0" xfId="0" applyNumberFormat="1" applyFill="1"/>
    <xf numFmtId="165" fontId="2" fillId="9" borderId="0" xfId="0" applyNumberFormat="1" applyFont="1" applyFill="1" applyAlignment="1">
      <alignment vertical="top"/>
    </xf>
    <xf numFmtId="165" fontId="2" fillId="22" borderId="0" xfId="0" applyNumberFormat="1" applyFont="1" applyFill="1" applyAlignment="1">
      <alignment vertical="top"/>
    </xf>
    <xf numFmtId="37" fontId="2" fillId="22" borderId="0" xfId="0" applyNumberFormat="1" applyFont="1" applyFill="1" applyAlignment="1">
      <alignment vertical="top"/>
    </xf>
    <xf numFmtId="0" fontId="2" fillId="22" borderId="0" xfId="0" applyFont="1" applyFill="1" applyAlignment="1">
      <alignment horizontal="center" vertical="top"/>
    </xf>
    <xf numFmtId="170" fontId="0" fillId="22" borderId="0" xfId="0" applyNumberFormat="1" applyFill="1"/>
    <xf numFmtId="170" fontId="0" fillId="5" borderId="0" xfId="0" applyNumberFormat="1" applyFill="1"/>
    <xf numFmtId="170" fontId="0" fillId="8" borderId="0" xfId="0" applyNumberFormat="1" applyFill="1"/>
    <xf numFmtId="170" fontId="3" fillId="0" borderId="0" xfId="0" applyNumberFormat="1" applyFont="1" applyAlignment="1">
      <alignment horizontal="right"/>
    </xf>
    <xf numFmtId="166" fontId="2" fillId="9" borderId="0" xfId="0" applyNumberFormat="1" applyFont="1" applyFill="1" applyAlignment="1">
      <alignment horizontal="center" vertical="top"/>
    </xf>
    <xf numFmtId="0" fontId="2" fillId="9" borderId="0" xfId="0" applyFont="1" applyFill="1" applyAlignment="1">
      <alignment horizontal="left" vertical="top"/>
    </xf>
    <xf numFmtId="37" fontId="2" fillId="9" borderId="0" xfId="0" applyNumberFormat="1" applyFont="1" applyFill="1" applyAlignment="1">
      <alignment vertical="top"/>
    </xf>
    <xf numFmtId="0" fontId="2" fillId="9" borderId="0" xfId="0" applyFont="1" applyFill="1" applyAlignment="1">
      <alignment horizontal="center" vertical="top"/>
    </xf>
    <xf numFmtId="9" fontId="2" fillId="9" borderId="0" xfId="0" applyNumberFormat="1" applyFont="1" applyFill="1" applyAlignment="1">
      <alignment horizontal="center" vertical="top"/>
    </xf>
    <xf numFmtId="169" fontId="2" fillId="0" borderId="0" xfId="0" applyNumberFormat="1" applyFont="1" applyAlignment="1">
      <alignment horizontal="center"/>
    </xf>
    <xf numFmtId="169" fontId="3" fillId="0" borderId="0" xfId="0" applyNumberFormat="1" applyFont="1" applyAlignment="1">
      <alignment horizontal="center"/>
    </xf>
    <xf numFmtId="0" fontId="2" fillId="0" borderId="0" xfId="0" quotePrefix="1" applyFont="1" applyAlignment="1">
      <alignment horizontal="center" vertical="top"/>
    </xf>
    <xf numFmtId="166" fontId="7" fillId="0" borderId="0" xfId="0" applyNumberFormat="1" applyFont="1" applyAlignment="1">
      <alignment horizontal="center"/>
    </xf>
    <xf numFmtId="0" fontId="7" fillId="0" borderId="0" xfId="0" applyFont="1" applyAlignment="1">
      <alignment horizontal="right"/>
    </xf>
    <xf numFmtId="37" fontId="7" fillId="0" borderId="0" xfId="0" applyNumberFormat="1" applyFont="1"/>
    <xf numFmtId="0" fontId="7" fillId="0" borderId="0" xfId="0" applyFont="1" applyAlignment="1">
      <alignment horizontal="center"/>
    </xf>
    <xf numFmtId="0" fontId="7" fillId="0" borderId="0" xfId="0" applyFont="1"/>
    <xf numFmtId="5" fontId="7" fillId="0" borderId="0" xfId="0" applyNumberFormat="1" applyFont="1"/>
    <xf numFmtId="5" fontId="0" fillId="0" borderId="0" xfId="0" applyNumberFormat="1"/>
    <xf numFmtId="174" fontId="0" fillId="0" borderId="0" xfId="0" applyNumberFormat="1"/>
    <xf numFmtId="5" fontId="7" fillId="0" borderId="0" xfId="0" applyNumberFormat="1" applyFont="1" applyAlignment="1">
      <alignment horizontal="center"/>
    </xf>
    <xf numFmtId="0" fontId="8" fillId="0" borderId="0" xfId="0" applyFont="1" applyAlignment="1">
      <alignment horizontal="right" vertical="top"/>
    </xf>
    <xf numFmtId="175" fontId="7" fillId="0" borderId="0" xfId="1" applyNumberFormat="1" applyFont="1"/>
    <xf numFmtId="37" fontId="8" fillId="0" borderId="0" xfId="1" quotePrefix="1" applyNumberFormat="1" applyFont="1" applyAlignment="1">
      <alignment vertical="top"/>
    </xf>
    <xf numFmtId="0" fontId="9" fillId="0" borderId="0" xfId="0" applyFont="1"/>
    <xf numFmtId="0" fontId="10" fillId="0" borderId="0" xfId="0" applyFont="1"/>
    <xf numFmtId="0" fontId="9" fillId="0" borderId="0" xfId="0" applyFont="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vertical="center"/>
    </xf>
    <xf numFmtId="0" fontId="10" fillId="0" borderId="0" xfId="0" applyFont="1" applyAlignment="1">
      <alignment horizontal="left" vertical="center"/>
    </xf>
    <xf numFmtId="37" fontId="9" fillId="0" borderId="0" xfId="0" applyNumberFormat="1" applyFont="1" applyAlignment="1">
      <alignment vertical="center"/>
    </xf>
    <xf numFmtId="164" fontId="9" fillId="0" borderId="0" xfId="0" applyNumberFormat="1" applyFont="1" applyAlignment="1">
      <alignment horizontal="center" vertical="center"/>
    </xf>
    <xf numFmtId="5" fontId="9" fillId="0" borderId="0" xfId="0" applyNumberFormat="1" applyFont="1" applyAlignment="1">
      <alignment vertical="center"/>
    </xf>
    <xf numFmtId="0" fontId="9" fillId="0" borderId="0" xfId="0" applyFont="1" applyAlignment="1">
      <alignment horizontal="center" vertical="center"/>
    </xf>
    <xf numFmtId="0" fontId="10" fillId="0" borderId="0" xfId="0" applyFont="1" applyAlignment="1">
      <alignment horizontal="right" vertical="center"/>
    </xf>
    <xf numFmtId="37" fontId="10" fillId="0" borderId="0" xfId="0" applyNumberFormat="1" applyFont="1" applyAlignment="1">
      <alignment vertical="center"/>
    </xf>
    <xf numFmtId="164" fontId="10" fillId="0" borderId="0" xfId="0" applyNumberFormat="1" applyFont="1" applyAlignment="1">
      <alignment horizontal="center" vertical="center"/>
    </xf>
    <xf numFmtId="5" fontId="10" fillId="0" borderId="0" xfId="0" applyNumberFormat="1" applyFont="1" applyAlignment="1">
      <alignment vertical="center"/>
    </xf>
    <xf numFmtId="5" fontId="9" fillId="0" borderId="0" xfId="0" applyNumberFormat="1" applyFont="1" applyAlignment="1">
      <alignment horizontal="center" vertical="center"/>
    </xf>
    <xf numFmtId="0" fontId="10" fillId="0" borderId="0" xfId="0" applyFont="1" applyAlignment="1">
      <alignment horizontal="center" vertical="center"/>
    </xf>
    <xf numFmtId="0" fontId="9" fillId="0" borderId="0" xfId="0" quotePrefix="1" applyFont="1" applyAlignment="1">
      <alignment horizontal="right" vertical="top"/>
    </xf>
    <xf numFmtId="0" fontId="9" fillId="0" borderId="0" xfId="0" applyFont="1" applyAlignment="1">
      <alignment horizontal="right" vertical="top"/>
    </xf>
    <xf numFmtId="0" fontId="11" fillId="0" borderId="0" xfId="0" applyFont="1" applyAlignment="1">
      <alignment horizontal="right"/>
    </xf>
    <xf numFmtId="0" fontId="0" fillId="0" borderId="0" xfId="0" applyAlignment="1">
      <alignment horizontal="left" vertical="top" wrapText="1"/>
    </xf>
    <xf numFmtId="0" fontId="4" fillId="3" borderId="1" xfId="0" applyFont="1" applyFill="1" applyBorder="1" applyAlignment="1">
      <alignment horizontal="center" vertical="center"/>
    </xf>
  </cellXfs>
  <cellStyles count="3">
    <cellStyle name="Comma" xfId="1" builtinId="3"/>
    <cellStyle name="Normal" xfId="0" builtinId="0"/>
    <cellStyle name="Percent" xfId="2" builtinId="5"/>
  </cellStyles>
  <dxfs count="0"/>
  <tableStyles count="0" defaultTableStyle="TableStyleMedium2" defaultPivotStyle="PivotStyleLight16"/>
  <colors>
    <indexedColors>
      <rgbColor rgb="FF000000"/>
      <rgbColor rgb="FFD9D9D9"/>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3CBEB"/>
      <rgbColor rgb="FF993366"/>
      <rgbColor rgb="FFFBE3D6"/>
      <rgbColor rgb="FFDCEAF7"/>
      <rgbColor rgb="FF660066"/>
      <rgbColor rgb="FFF2AA84"/>
      <rgbColor rgb="FF0066CC"/>
      <rgbColor rgb="FFD1D1D1"/>
      <rgbColor rgb="FF000080"/>
      <rgbColor rgb="FFFF00FF"/>
      <rgbColor rgb="FFFFFF00"/>
      <rgbColor rgb="FF00FFFF"/>
      <rgbColor rgb="FF800080"/>
      <rgbColor rgb="FF800000"/>
      <rgbColor rgb="FF008080"/>
      <rgbColor rgb="FF0000FF"/>
      <rgbColor rgb="FF00CCFF"/>
      <rgbColor rgb="FFC1E5F5"/>
      <rgbColor rgb="FFB4E5A2"/>
      <rgbColor rgb="FFFFFF99"/>
      <rgbColor rgb="FFA6CAEC"/>
      <rgbColor rgb="FFE59EDD"/>
      <rgbColor rgb="FFBFBFBF"/>
      <rgbColor rgb="FFF6C6AD"/>
      <rgbColor rgb="FF3366FF"/>
      <rgbColor rgb="FF84E291"/>
      <rgbColor rgb="FF92D050"/>
      <rgbColor rgb="FFFFC000"/>
      <rgbColor rgb="FFFF9900"/>
      <rgbColor rgb="FFE97132"/>
      <rgbColor rgb="FF666699"/>
      <rgbColor rgb="FFD86ECC"/>
      <rgbColor rgb="FF003366"/>
      <rgbColor rgb="FF339966"/>
      <rgbColor rgb="FF003300"/>
      <rgbColor rgb="FF333300"/>
      <rgbColor rgb="FFC04F15"/>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mw3e_virginia_edu/Documents/EXCEL/2026%20Excel/FCR-FY2025-CRV-List-and-Def-Values%20ver_7July2026.xlsx" TargetMode="External"/><Relationship Id="rId2" Type="http://schemas.openxmlformats.org/officeDocument/2006/relationships/externalLinkPath" Target="https://myuva-my.sharepoint.com/personal/dmw3e_virginia_edu/Documents/EXCEL/2026%20Excel/FCR-FY2025-CRV-List-and-Def-Values%20ver_7July2026.xlsx" TargetMode="External"/><Relationship Id="rId1" Type="http://schemas.openxmlformats.org/officeDocument/2006/relationships/externalLinkPath" Target="/personal/dmw3e_virginia_edu/Documents/EXCEL/2026%20Excel/FCR-FY2025-CRV-List-and-Def-Values%20ver_7July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Y 2025 Summary"/>
      <sheetName val="FY 2025 Final "/>
      <sheetName val="ENR BCI"/>
      <sheetName val="Working Draft"/>
      <sheetName val="supporting1"/>
      <sheetName val="supporting2"/>
    </sheetNames>
    <sheetDataSet>
      <sheetData sheetId="0"/>
      <sheetData sheetId="1">
        <row r="552">
          <cell r="O552" t="str">
            <v>No Data</v>
          </cell>
          <cell r="P552" t="str">
            <v>No Data</v>
          </cell>
          <cell r="Q552" t="str">
            <v>No Data</v>
          </cell>
        </row>
      </sheetData>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zoomScaleNormal="100" workbookViewId="0">
      <selection activeCell="F13" sqref="F13"/>
    </sheetView>
  </sheetViews>
  <sheetFormatPr defaultColWidth="8.44140625" defaultRowHeight="15.75" x14ac:dyDescent="0.25"/>
  <cols>
    <col min="1" max="1" width="3" customWidth="1"/>
    <col min="2" max="2" width="16.109375" customWidth="1"/>
    <col min="3" max="4" width="14.33203125" customWidth="1"/>
    <col min="5" max="6" width="16.6640625" customWidth="1"/>
  </cols>
  <sheetData>
    <row r="1" spans="1:6" s="2" customFormat="1" ht="47.1" customHeight="1" x14ac:dyDescent="0.7">
      <c r="A1" s="159"/>
      <c r="B1" s="160" t="s">
        <v>0</v>
      </c>
      <c r="C1" s="159"/>
      <c r="D1" s="159"/>
      <c r="E1" s="159"/>
      <c r="F1" s="177"/>
    </row>
    <row r="2" spans="1:6" s="2" customFormat="1" ht="24.75" customHeight="1" x14ac:dyDescent="0.3">
      <c r="A2" s="159"/>
      <c r="B2" s="159" t="s">
        <v>1</v>
      </c>
      <c r="C2" s="159"/>
      <c r="D2" s="159"/>
      <c r="E2" s="159"/>
      <c r="F2" s="159"/>
    </row>
    <row r="3" spans="1:6" s="2" customFormat="1" ht="24.75" customHeight="1" x14ac:dyDescent="0.3">
      <c r="A3" s="159"/>
      <c r="B3" s="159"/>
      <c r="C3" s="159"/>
      <c r="D3" s="159"/>
      <c r="E3" s="159"/>
      <c r="F3" s="159"/>
    </row>
    <row r="4" spans="1:6" s="2" customFormat="1" ht="81.75" customHeight="1" x14ac:dyDescent="0.25">
      <c r="A4" s="161"/>
      <c r="B4" s="162" t="s">
        <v>2</v>
      </c>
      <c r="C4" s="162" t="s">
        <v>3</v>
      </c>
      <c r="D4" s="162" t="s">
        <v>4</v>
      </c>
      <c r="E4" s="162" t="s">
        <v>5</v>
      </c>
      <c r="F4" s="162" t="s">
        <v>6</v>
      </c>
    </row>
    <row r="5" spans="1:6" s="2" customFormat="1" ht="18.75" x14ac:dyDescent="0.25">
      <c r="A5" s="163"/>
      <c r="B5" s="164" t="s">
        <v>765</v>
      </c>
      <c r="C5" s="165"/>
      <c r="D5" s="166"/>
      <c r="E5" s="167"/>
      <c r="F5" s="167"/>
    </row>
    <row r="6" spans="1:6" s="2" customFormat="1" ht="18.75" x14ac:dyDescent="0.25">
      <c r="A6" s="163"/>
      <c r="B6" s="168" t="s">
        <v>7</v>
      </c>
      <c r="C6" s="165">
        <f>'FY 2025 Final '!L552</f>
        <v>7887213.0500000007</v>
      </c>
      <c r="D6" s="166">
        <f>E6/F6</f>
        <v>6.2623635519054213E-2</v>
      </c>
      <c r="E6" s="167">
        <f>'FY 2025 Final '!O552</f>
        <v>269448730.627105</v>
      </c>
      <c r="F6" s="167">
        <f>'FY 2025 Final '!R552</f>
        <v>4302668288</v>
      </c>
    </row>
    <row r="7" spans="1:6" s="1" customFormat="1" ht="18.75" customHeight="1" x14ac:dyDescent="0.3">
      <c r="A7" s="163"/>
      <c r="B7" s="168" t="s">
        <v>8</v>
      </c>
      <c r="C7" s="165">
        <f>'FY 2025 Final '!M552</f>
        <v>4901800.2300000004</v>
      </c>
      <c r="D7" s="166">
        <f>E7/F7</f>
        <v>3.8508124067872414E-2</v>
      </c>
      <c r="E7" s="167">
        <f>'FY 2025 Final '!P552</f>
        <v>62558486.514920011</v>
      </c>
      <c r="F7" s="167">
        <f>'FY 2025 Final '!S552</f>
        <v>1624552949</v>
      </c>
    </row>
    <row r="8" spans="1:6" s="1" customFormat="1" ht="18.75" customHeight="1" x14ac:dyDescent="0.3">
      <c r="A8" s="163"/>
      <c r="B8" s="168" t="s">
        <v>9</v>
      </c>
      <c r="C8" s="165">
        <f>'FY 2025 Final '!N552</f>
        <v>801720.72000000009</v>
      </c>
      <c r="D8" s="166">
        <f>E8/F8</f>
        <v>0.1389967204862585</v>
      </c>
      <c r="E8" s="167">
        <f>'FY 2025 Final '!Q552</f>
        <v>80327753.192475006</v>
      </c>
      <c r="F8" s="167">
        <f>'FY 2025 Final '!T552</f>
        <v>577911140</v>
      </c>
    </row>
    <row r="9" spans="1:6" ht="18.75" x14ac:dyDescent="0.25">
      <c r="A9" s="163"/>
      <c r="B9" s="169" t="s">
        <v>766</v>
      </c>
      <c r="C9" s="170">
        <f>SUM(C6:C8)</f>
        <v>13590734.000000002</v>
      </c>
      <c r="D9" s="171"/>
      <c r="E9" s="172">
        <f>SUM(E6:E8)</f>
        <v>412334970.33450001</v>
      </c>
      <c r="F9" s="172">
        <f>SUM(F6:F8)</f>
        <v>6505132377</v>
      </c>
    </row>
    <row r="10" spans="1:6" ht="18.75" x14ac:dyDescent="0.25">
      <c r="A10" s="163"/>
      <c r="B10" s="168"/>
      <c r="C10" s="165"/>
      <c r="D10" s="166"/>
      <c r="E10" s="167"/>
      <c r="F10" s="167"/>
    </row>
    <row r="11" spans="1:6" ht="18.75" x14ac:dyDescent="0.25">
      <c r="A11" s="163"/>
      <c r="B11" s="164" t="s">
        <v>767</v>
      </c>
      <c r="C11" s="165"/>
      <c r="D11" s="166"/>
      <c r="E11" s="167"/>
      <c r="F11" s="167"/>
    </row>
    <row r="12" spans="1:6" ht="18.75" x14ac:dyDescent="0.25">
      <c r="A12" s="163"/>
      <c r="B12" s="168" t="s">
        <v>7</v>
      </c>
      <c r="C12" s="165">
        <f>'FY 2025 Final '!L554</f>
        <v>292200.08999999997</v>
      </c>
      <c r="D12" s="166"/>
      <c r="E12" s="173" t="str">
        <f>'[1]FY 2025 Final '!O552</f>
        <v>No Data</v>
      </c>
      <c r="F12" s="167">
        <f>'FY 2025 Final '!R554</f>
        <v>132515510</v>
      </c>
    </row>
    <row r="13" spans="1:6" ht="18.75" x14ac:dyDescent="0.25">
      <c r="A13" s="163"/>
      <c r="B13" s="168" t="s">
        <v>8</v>
      </c>
      <c r="C13" s="165">
        <f>'FY 2025 Final '!M554</f>
        <v>2185589.75</v>
      </c>
      <c r="D13" s="166"/>
      <c r="E13" s="173" t="str">
        <f>'[1]FY 2025 Final '!P552</f>
        <v>No Data</v>
      </c>
      <c r="F13" s="167">
        <f>'FY 2025 Final '!S554</f>
        <v>526225010</v>
      </c>
    </row>
    <row r="14" spans="1:6" ht="18.75" x14ac:dyDescent="0.25">
      <c r="A14" s="163"/>
      <c r="B14" s="168" t="s">
        <v>9</v>
      </c>
      <c r="C14" s="165">
        <f>'FY 2025 Final '!N554</f>
        <v>3659660.16</v>
      </c>
      <c r="D14" s="166"/>
      <c r="E14" s="173" t="str">
        <f>'[1]FY 2025 Final '!Q552</f>
        <v>No Data</v>
      </c>
      <c r="F14" s="167">
        <f>'FY 2025 Final '!T554</f>
        <v>1029048680</v>
      </c>
    </row>
    <row r="15" spans="1:6" ht="18.75" x14ac:dyDescent="0.25">
      <c r="A15" s="163"/>
      <c r="B15" s="169" t="s">
        <v>766</v>
      </c>
      <c r="C15" s="170">
        <f>SUM(C12:C14)</f>
        <v>6137450</v>
      </c>
      <c r="D15" s="171"/>
      <c r="E15" s="170"/>
      <c r="F15" s="172">
        <f>SUM(F12:F14)</f>
        <v>1687789200</v>
      </c>
    </row>
    <row r="16" spans="1:6" ht="18.75" x14ac:dyDescent="0.25">
      <c r="A16" s="163"/>
      <c r="B16" s="168"/>
      <c r="C16" s="165"/>
      <c r="D16" s="166"/>
      <c r="E16" s="167"/>
      <c r="F16" s="167"/>
    </row>
    <row r="17" spans="1:6" ht="18.75" x14ac:dyDescent="0.25">
      <c r="A17" s="163"/>
      <c r="B17" s="168" t="s">
        <v>768</v>
      </c>
      <c r="C17" s="165">
        <f>C6+C12</f>
        <v>8179413.1400000006</v>
      </c>
      <c r="D17" s="166"/>
      <c r="E17" s="167"/>
      <c r="F17" s="167">
        <f>F6+F12</f>
        <v>4435183798</v>
      </c>
    </row>
    <row r="18" spans="1:6" ht="18.75" x14ac:dyDescent="0.25">
      <c r="A18" s="163"/>
      <c r="B18" s="168" t="s">
        <v>769</v>
      </c>
      <c r="C18" s="165">
        <f>C7+C13</f>
        <v>7087389.9800000004</v>
      </c>
      <c r="D18" s="166"/>
      <c r="E18" s="167"/>
      <c r="F18" s="167">
        <f>F7+F13</f>
        <v>2150777959</v>
      </c>
    </row>
    <row r="19" spans="1:6" ht="18.75" x14ac:dyDescent="0.25">
      <c r="A19" s="163"/>
      <c r="B19" s="168" t="s">
        <v>770</v>
      </c>
      <c r="C19" s="165">
        <f>C8+C14</f>
        <v>4461380.88</v>
      </c>
      <c r="D19" s="166"/>
      <c r="E19" s="167"/>
      <c r="F19" s="167">
        <f>F8+F14</f>
        <v>1606959820</v>
      </c>
    </row>
    <row r="20" spans="1:6" ht="18.75" x14ac:dyDescent="0.25">
      <c r="A20" s="163"/>
      <c r="B20" s="169" t="s">
        <v>700</v>
      </c>
      <c r="C20" s="170">
        <f>SUM(C17:C19)</f>
        <v>19728184</v>
      </c>
      <c r="D20" s="171"/>
      <c r="E20" s="170"/>
      <c r="F20" s="172">
        <f>SUM(F17:F19)</f>
        <v>8192921577</v>
      </c>
    </row>
    <row r="21" spans="1:6" ht="18.75" x14ac:dyDescent="0.25">
      <c r="A21" s="163"/>
      <c r="B21" s="163"/>
      <c r="C21" s="163"/>
      <c r="D21" s="163"/>
      <c r="E21" s="163"/>
      <c r="F21" s="163"/>
    </row>
    <row r="22" spans="1:6" ht="18.75" x14ac:dyDescent="0.25">
      <c r="A22" s="163"/>
      <c r="B22" s="163"/>
      <c r="C22" s="163"/>
      <c r="D22" s="163"/>
      <c r="E22" s="163"/>
      <c r="F22" s="163"/>
    </row>
    <row r="23" spans="1:6" ht="18.75" x14ac:dyDescent="0.25">
      <c r="A23" s="163"/>
      <c r="B23" s="174" t="s">
        <v>10</v>
      </c>
      <c r="C23" s="163"/>
      <c r="D23" s="163"/>
      <c r="E23" s="163"/>
      <c r="F23" s="163"/>
    </row>
    <row r="24" spans="1:6" ht="87.95" customHeight="1" x14ac:dyDescent="0.25">
      <c r="A24" s="163"/>
      <c r="B24" s="175" t="s">
        <v>11</v>
      </c>
      <c r="C24" s="178" t="s">
        <v>12</v>
      </c>
      <c r="D24" s="178"/>
      <c r="E24" s="178"/>
      <c r="F24" s="178"/>
    </row>
    <row r="25" spans="1:6" ht="84" customHeight="1" x14ac:dyDescent="0.25">
      <c r="A25" s="163"/>
      <c r="B25" s="176" t="s">
        <v>13</v>
      </c>
      <c r="C25" s="178" t="s">
        <v>771</v>
      </c>
      <c r="D25" s="178"/>
      <c r="E25" s="178"/>
      <c r="F25" s="178"/>
    </row>
    <row r="26" spans="1:6" ht="69.599999999999994" customHeight="1" x14ac:dyDescent="0.25">
      <c r="A26" s="163"/>
      <c r="B26" s="176" t="s">
        <v>14</v>
      </c>
      <c r="C26" s="178" t="s">
        <v>15</v>
      </c>
      <c r="D26" s="178"/>
      <c r="E26" s="178"/>
      <c r="F26" s="178"/>
    </row>
    <row r="27" spans="1:6" ht="45.6" customHeight="1" x14ac:dyDescent="0.25">
      <c r="A27" s="163"/>
      <c r="B27" s="176" t="s">
        <v>772</v>
      </c>
      <c r="C27" s="178" t="s">
        <v>773</v>
      </c>
      <c r="D27" s="178"/>
      <c r="E27" s="178"/>
      <c r="F27" s="178"/>
    </row>
    <row r="28" spans="1:6" ht="18.75" x14ac:dyDescent="0.3">
      <c r="A28" s="159"/>
      <c r="B28" s="159"/>
      <c r="C28" s="159"/>
      <c r="D28" s="159"/>
      <c r="E28" s="159"/>
      <c r="F28" s="159"/>
    </row>
  </sheetData>
  <mergeCells count="4">
    <mergeCell ref="C26:F26"/>
    <mergeCell ref="C27:F27"/>
    <mergeCell ref="C24:F24"/>
    <mergeCell ref="C25:F25"/>
  </mergeCells>
  <pageMargins left="0.7" right="0.7" top="0.75" bottom="0.75" header="0.511811023622047" footer="0.511811023622047"/>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555"/>
  <sheetViews>
    <sheetView tabSelected="1" zoomScaleNormal="100" workbookViewId="0">
      <pane ySplit="1" topLeftCell="A2" activePane="bottomLeft" state="frozen"/>
      <selection pane="bottomLeft"/>
    </sheetView>
  </sheetViews>
  <sheetFormatPr defaultColWidth="8.44140625" defaultRowHeight="15.75" x14ac:dyDescent="0.25"/>
  <cols>
    <col min="1" max="1" width="8.44140625" style="3"/>
    <col min="2" max="2" width="44.109375" customWidth="1"/>
    <col min="3" max="3" width="11.88671875" style="4" customWidth="1"/>
    <col min="4" max="4" width="8.6640625" style="5" customWidth="1"/>
    <col min="5" max="5" width="12.109375" style="5" customWidth="1"/>
    <col min="6" max="6" width="7.88671875" customWidth="1"/>
    <col min="7" max="7" width="14.6640625" style="6" customWidth="1"/>
    <col min="8" max="8" width="14.6640625" customWidth="1"/>
    <col min="9" max="11" width="8.6640625" style="5" customWidth="1"/>
    <col min="12" max="14" width="10.33203125" style="5" customWidth="1"/>
    <col min="15" max="17" width="14.6640625" style="7" customWidth="1"/>
    <col min="18" max="20" width="14.6640625" customWidth="1"/>
  </cols>
  <sheetData>
    <row r="1" spans="1:20" s="13" customFormat="1" ht="63" customHeight="1" x14ac:dyDescent="0.25">
      <c r="A1" s="8" t="s">
        <v>16</v>
      </c>
      <c r="B1" s="9" t="s">
        <v>17</v>
      </c>
      <c r="C1" s="10" t="s">
        <v>18</v>
      </c>
      <c r="D1" s="9" t="s">
        <v>19</v>
      </c>
      <c r="E1" s="11" t="s">
        <v>32</v>
      </c>
      <c r="F1" s="9" t="s">
        <v>20</v>
      </c>
      <c r="G1" s="9" t="s">
        <v>21</v>
      </c>
      <c r="H1" s="9" t="s">
        <v>22</v>
      </c>
      <c r="I1" s="9" t="s">
        <v>7</v>
      </c>
      <c r="J1" s="9" t="s">
        <v>8</v>
      </c>
      <c r="K1" s="9" t="s">
        <v>9</v>
      </c>
      <c r="L1" s="11" t="s">
        <v>23</v>
      </c>
      <c r="M1" s="11" t="s">
        <v>24</v>
      </c>
      <c r="N1" s="11" t="s">
        <v>25</v>
      </c>
      <c r="O1" s="12" t="s">
        <v>26</v>
      </c>
      <c r="P1" s="12" t="s">
        <v>27</v>
      </c>
      <c r="Q1" s="12" t="s">
        <v>28</v>
      </c>
      <c r="R1" s="11" t="s">
        <v>29</v>
      </c>
      <c r="S1" s="11" t="s">
        <v>30</v>
      </c>
      <c r="T1" s="11" t="s">
        <v>31</v>
      </c>
    </row>
    <row r="2" spans="1:20" x14ac:dyDescent="0.25">
      <c r="A2" s="14">
        <v>3730</v>
      </c>
      <c r="B2" s="15" t="s">
        <v>33</v>
      </c>
      <c r="C2" s="16">
        <v>10796</v>
      </c>
      <c r="D2" s="17" t="s">
        <v>34</v>
      </c>
      <c r="E2" s="144">
        <v>42767</v>
      </c>
      <c r="F2" s="18" t="str">
        <f t="shared" ref="F2:F65" si="0">IF(G2="no data","",G2/H2)</f>
        <v/>
      </c>
      <c r="G2" s="6" t="s">
        <v>35</v>
      </c>
      <c r="H2" s="19">
        <v>4532000</v>
      </c>
      <c r="I2" s="20">
        <v>0</v>
      </c>
      <c r="J2" s="20">
        <v>0</v>
      </c>
      <c r="K2" s="20">
        <v>1</v>
      </c>
      <c r="L2" s="21">
        <f t="shared" ref="L2:L65" si="1">$C2*I2</f>
        <v>0</v>
      </c>
      <c r="M2" s="21">
        <f t="shared" ref="M2:M65" si="2">$C2*J2</f>
        <v>0</v>
      </c>
      <c r="N2" s="21">
        <f t="shared" ref="N2:N65" si="3">$C2*K2</f>
        <v>10796</v>
      </c>
      <c r="O2" s="7" t="str">
        <f t="shared" ref="O2:O65" si="4">IF($G2="No Data","",$G2*I2)</f>
        <v/>
      </c>
      <c r="P2" s="7" t="str">
        <f t="shared" ref="P2:P65" si="5">IF($G2="No Data","",$G2*J2)</f>
        <v/>
      </c>
      <c r="Q2" s="7" t="str">
        <f t="shared" ref="Q2:Q65" si="6">IF($G2="No Data","",$G2*K2)</f>
        <v/>
      </c>
      <c r="R2" s="22">
        <f t="shared" ref="R2:R65" si="7">H2*I2</f>
        <v>0</v>
      </c>
      <c r="S2" s="6">
        <f t="shared" ref="S2:S65" si="8">H2*J2</f>
        <v>0</v>
      </c>
      <c r="T2" s="6">
        <f t="shared" ref="T2:T65" si="9">H2*K2</f>
        <v>4532000</v>
      </c>
    </row>
    <row r="3" spans="1:20" x14ac:dyDescent="0.25">
      <c r="A3" s="14">
        <v>3991</v>
      </c>
      <c r="B3" s="15" t="s">
        <v>36</v>
      </c>
      <c r="C3" s="16">
        <v>5668</v>
      </c>
      <c r="D3" s="17" t="s">
        <v>37</v>
      </c>
      <c r="E3" s="144">
        <v>40252</v>
      </c>
      <c r="F3" s="18" t="str">
        <f t="shared" si="0"/>
        <v/>
      </c>
      <c r="G3" s="6" t="s">
        <v>35</v>
      </c>
      <c r="H3" s="19">
        <v>4633000</v>
      </c>
      <c r="I3" s="20">
        <v>0</v>
      </c>
      <c r="J3" s="20">
        <v>0</v>
      </c>
      <c r="K3" s="20">
        <v>1</v>
      </c>
      <c r="L3" s="21">
        <f t="shared" si="1"/>
        <v>0</v>
      </c>
      <c r="M3" s="21">
        <f t="shared" si="2"/>
        <v>0</v>
      </c>
      <c r="N3" s="21">
        <f t="shared" si="3"/>
        <v>5668</v>
      </c>
      <c r="O3" s="7" t="str">
        <f t="shared" si="4"/>
        <v/>
      </c>
      <c r="P3" s="7" t="str">
        <f t="shared" si="5"/>
        <v/>
      </c>
      <c r="Q3" s="7" t="str">
        <f t="shared" si="6"/>
        <v/>
      </c>
      <c r="R3" s="22">
        <f t="shared" si="7"/>
        <v>0</v>
      </c>
      <c r="S3" s="6">
        <f t="shared" si="8"/>
        <v>0</v>
      </c>
      <c r="T3" s="6">
        <f t="shared" si="9"/>
        <v>4633000</v>
      </c>
    </row>
    <row r="4" spans="1:20" x14ac:dyDescent="0.25">
      <c r="A4" s="14">
        <v>2447</v>
      </c>
      <c r="B4" s="15" t="s">
        <v>38</v>
      </c>
      <c r="C4" s="16">
        <v>3708</v>
      </c>
      <c r="D4" s="17" t="s">
        <v>39</v>
      </c>
      <c r="E4" s="144">
        <v>45047</v>
      </c>
      <c r="F4" s="18">
        <f t="shared" si="0"/>
        <v>5.9422799422799426E-2</v>
      </c>
      <c r="G4" s="6">
        <f>VLOOKUP(A4,RANGE2,9,FALSE())</f>
        <v>41180</v>
      </c>
      <c r="H4" s="19">
        <v>693000</v>
      </c>
      <c r="I4" s="20">
        <v>0</v>
      </c>
      <c r="J4" s="20">
        <v>1</v>
      </c>
      <c r="K4" s="20">
        <v>0</v>
      </c>
      <c r="L4" s="21">
        <f t="shared" si="1"/>
        <v>0</v>
      </c>
      <c r="M4" s="21">
        <f t="shared" si="2"/>
        <v>3708</v>
      </c>
      <c r="N4" s="21">
        <f t="shared" si="3"/>
        <v>0</v>
      </c>
      <c r="O4" s="7">
        <f t="shared" si="4"/>
        <v>0</v>
      </c>
      <c r="P4" s="7">
        <f t="shared" si="5"/>
        <v>41180</v>
      </c>
      <c r="Q4" s="7">
        <f t="shared" si="6"/>
        <v>0</v>
      </c>
      <c r="R4" s="22">
        <f t="shared" si="7"/>
        <v>0</v>
      </c>
      <c r="S4" s="6">
        <f t="shared" si="8"/>
        <v>693000</v>
      </c>
      <c r="T4" s="6">
        <f t="shared" si="9"/>
        <v>0</v>
      </c>
    </row>
    <row r="5" spans="1:20" x14ac:dyDescent="0.25">
      <c r="A5" s="14">
        <v>2448</v>
      </c>
      <c r="B5" s="15" t="s">
        <v>40</v>
      </c>
      <c r="C5" s="16">
        <v>2916</v>
      </c>
      <c r="D5" s="17" t="s">
        <v>39</v>
      </c>
      <c r="E5" s="144">
        <v>44831</v>
      </c>
      <c r="F5" s="18">
        <f t="shared" si="0"/>
        <v>0.10288600288600289</v>
      </c>
      <c r="G5" s="6">
        <v>71300</v>
      </c>
      <c r="H5" s="19">
        <v>693000</v>
      </c>
      <c r="I5" s="20">
        <v>0</v>
      </c>
      <c r="J5" s="20">
        <v>1</v>
      </c>
      <c r="K5" s="20">
        <v>0</v>
      </c>
      <c r="L5" s="21">
        <f t="shared" si="1"/>
        <v>0</v>
      </c>
      <c r="M5" s="21">
        <f t="shared" si="2"/>
        <v>2916</v>
      </c>
      <c r="N5" s="21">
        <f t="shared" si="3"/>
        <v>0</v>
      </c>
      <c r="O5" s="7">
        <f t="shared" si="4"/>
        <v>0</v>
      </c>
      <c r="P5" s="7">
        <f t="shared" si="5"/>
        <v>71300</v>
      </c>
      <c r="Q5" s="7">
        <f t="shared" si="6"/>
        <v>0</v>
      </c>
      <c r="R5" s="22">
        <f t="shared" si="7"/>
        <v>0</v>
      </c>
      <c r="S5" s="6">
        <f t="shared" si="8"/>
        <v>693000</v>
      </c>
      <c r="T5" s="6">
        <f t="shared" si="9"/>
        <v>0</v>
      </c>
    </row>
    <row r="6" spans="1:20" x14ac:dyDescent="0.25">
      <c r="A6" s="14">
        <v>3992</v>
      </c>
      <c r="B6" s="15" t="s">
        <v>41</v>
      </c>
      <c r="C6" s="16">
        <v>6663</v>
      </c>
      <c r="D6" s="17" t="s">
        <v>42</v>
      </c>
      <c r="E6" s="144">
        <v>39083</v>
      </c>
      <c r="F6" s="18" t="str">
        <f t="shared" si="0"/>
        <v/>
      </c>
      <c r="G6" s="6" t="s">
        <v>35</v>
      </c>
      <c r="H6" s="19">
        <v>5468000</v>
      </c>
      <c r="I6" s="20">
        <v>0</v>
      </c>
      <c r="J6" s="20">
        <v>0</v>
      </c>
      <c r="K6" s="20">
        <v>1</v>
      </c>
      <c r="L6" s="21">
        <f t="shared" si="1"/>
        <v>0</v>
      </c>
      <c r="M6" s="21">
        <f t="shared" si="2"/>
        <v>0</v>
      </c>
      <c r="N6" s="21">
        <f t="shared" si="3"/>
        <v>6663</v>
      </c>
      <c r="O6" s="7" t="str">
        <f t="shared" si="4"/>
        <v/>
      </c>
      <c r="P6" s="7" t="str">
        <f t="shared" si="5"/>
        <v/>
      </c>
      <c r="Q6" s="7" t="str">
        <f t="shared" si="6"/>
        <v/>
      </c>
      <c r="R6" s="22">
        <f t="shared" si="7"/>
        <v>0</v>
      </c>
      <c r="S6" s="6">
        <f t="shared" si="8"/>
        <v>0</v>
      </c>
      <c r="T6" s="6">
        <f t="shared" si="9"/>
        <v>5468000</v>
      </c>
    </row>
    <row r="7" spans="1:20" x14ac:dyDescent="0.25">
      <c r="A7" s="14">
        <v>1149</v>
      </c>
      <c r="B7" s="15" t="s">
        <v>43</v>
      </c>
      <c r="C7" s="16">
        <v>339902</v>
      </c>
      <c r="D7" s="17" t="s">
        <v>44</v>
      </c>
      <c r="E7" s="144">
        <v>40262</v>
      </c>
      <c r="F7" s="18" t="str">
        <f t="shared" si="0"/>
        <v/>
      </c>
      <c r="G7" s="6" t="s">
        <v>35</v>
      </c>
      <c r="H7" s="19">
        <v>38238000</v>
      </c>
      <c r="I7" s="20">
        <v>0</v>
      </c>
      <c r="J7" s="20">
        <v>0</v>
      </c>
      <c r="K7" s="20">
        <v>1</v>
      </c>
      <c r="L7" s="21">
        <f t="shared" si="1"/>
        <v>0</v>
      </c>
      <c r="M7" s="21">
        <f t="shared" si="2"/>
        <v>0</v>
      </c>
      <c r="N7" s="21">
        <f t="shared" si="3"/>
        <v>339902</v>
      </c>
      <c r="O7" s="7" t="str">
        <f t="shared" si="4"/>
        <v/>
      </c>
      <c r="P7" s="7" t="str">
        <f t="shared" si="5"/>
        <v/>
      </c>
      <c r="Q7" s="7" t="str">
        <f t="shared" si="6"/>
        <v/>
      </c>
      <c r="R7" s="22">
        <f t="shared" si="7"/>
        <v>0</v>
      </c>
      <c r="S7" s="6">
        <f t="shared" si="8"/>
        <v>0</v>
      </c>
      <c r="T7" s="6">
        <f t="shared" si="9"/>
        <v>38238000</v>
      </c>
    </row>
    <row r="8" spans="1:20" x14ac:dyDescent="0.25">
      <c r="A8" s="14">
        <v>211</v>
      </c>
      <c r="B8" s="15" t="s">
        <v>45</v>
      </c>
      <c r="C8" s="16">
        <v>6601</v>
      </c>
      <c r="D8" s="17" t="s">
        <v>46</v>
      </c>
      <c r="E8" s="144">
        <v>43446</v>
      </c>
      <c r="F8" s="18">
        <f t="shared" si="0"/>
        <v>1.0995994659546062</v>
      </c>
      <c r="G8" s="6">
        <f t="shared" ref="G8:G15" si="10">VLOOKUP(A8,RANGE2,9,FALSE())</f>
        <v>823600</v>
      </c>
      <c r="H8" s="19">
        <v>749000</v>
      </c>
      <c r="I8" s="20">
        <v>1</v>
      </c>
      <c r="J8" s="20">
        <v>0</v>
      </c>
      <c r="K8" s="20">
        <v>0</v>
      </c>
      <c r="L8" s="21">
        <f t="shared" si="1"/>
        <v>6601</v>
      </c>
      <c r="M8" s="21">
        <f t="shared" si="2"/>
        <v>0</v>
      </c>
      <c r="N8" s="21">
        <f t="shared" si="3"/>
        <v>0</v>
      </c>
      <c r="O8" s="7">
        <f t="shared" si="4"/>
        <v>823600</v>
      </c>
      <c r="P8" s="7">
        <f t="shared" si="5"/>
        <v>0</v>
      </c>
      <c r="Q8" s="7">
        <f t="shared" si="6"/>
        <v>0</v>
      </c>
      <c r="R8" s="22">
        <f t="shared" si="7"/>
        <v>749000</v>
      </c>
      <c r="S8" s="6">
        <f t="shared" si="8"/>
        <v>0</v>
      </c>
      <c r="T8" s="6">
        <f t="shared" si="9"/>
        <v>0</v>
      </c>
    </row>
    <row r="9" spans="1:20" x14ac:dyDescent="0.25">
      <c r="A9" s="14">
        <v>3656</v>
      </c>
      <c r="B9" s="15" t="s">
        <v>47</v>
      </c>
      <c r="C9" s="16">
        <v>30300</v>
      </c>
      <c r="D9" s="17" t="s">
        <v>48</v>
      </c>
      <c r="E9" s="144">
        <v>45551</v>
      </c>
      <c r="F9" s="18">
        <f t="shared" si="0"/>
        <v>9.258093525179856E-4</v>
      </c>
      <c r="G9" s="6">
        <f t="shared" si="10"/>
        <v>8236</v>
      </c>
      <c r="H9" s="19">
        <v>8896000</v>
      </c>
      <c r="I9" s="20">
        <v>1</v>
      </c>
      <c r="J9" s="20">
        <v>0</v>
      </c>
      <c r="K9" s="20">
        <v>0</v>
      </c>
      <c r="L9" s="21">
        <f t="shared" si="1"/>
        <v>30300</v>
      </c>
      <c r="M9" s="21">
        <f t="shared" si="2"/>
        <v>0</v>
      </c>
      <c r="N9" s="21">
        <f t="shared" si="3"/>
        <v>0</v>
      </c>
      <c r="O9" s="7">
        <f t="shared" si="4"/>
        <v>8236</v>
      </c>
      <c r="P9" s="7">
        <f t="shared" si="5"/>
        <v>0</v>
      </c>
      <c r="Q9" s="7">
        <f t="shared" si="6"/>
        <v>0</v>
      </c>
      <c r="R9" s="22">
        <f t="shared" si="7"/>
        <v>8896000</v>
      </c>
      <c r="S9" s="6">
        <f t="shared" si="8"/>
        <v>0</v>
      </c>
      <c r="T9" s="6">
        <f t="shared" si="9"/>
        <v>0</v>
      </c>
    </row>
    <row r="10" spans="1:20" x14ac:dyDescent="0.25">
      <c r="A10" s="14">
        <v>599</v>
      </c>
      <c r="B10" s="15" t="s">
        <v>49</v>
      </c>
      <c r="C10" s="16">
        <v>13238</v>
      </c>
      <c r="D10" s="17" t="s">
        <v>50</v>
      </c>
      <c r="E10" s="144">
        <v>45453</v>
      </c>
      <c r="F10" s="18">
        <f t="shared" si="0"/>
        <v>0</v>
      </c>
      <c r="G10" s="6">
        <f t="shared" si="10"/>
        <v>0</v>
      </c>
      <c r="H10" s="19">
        <v>13902000</v>
      </c>
      <c r="I10" s="20">
        <v>1</v>
      </c>
      <c r="J10" s="20">
        <v>0</v>
      </c>
      <c r="K10" s="20">
        <v>0</v>
      </c>
      <c r="L10" s="21">
        <f t="shared" si="1"/>
        <v>13238</v>
      </c>
      <c r="M10" s="21">
        <f t="shared" si="2"/>
        <v>0</v>
      </c>
      <c r="N10" s="21">
        <f t="shared" si="3"/>
        <v>0</v>
      </c>
      <c r="O10" s="7">
        <f t="shared" si="4"/>
        <v>0</v>
      </c>
      <c r="P10" s="7">
        <f t="shared" si="5"/>
        <v>0</v>
      </c>
      <c r="Q10" s="7">
        <f t="shared" si="6"/>
        <v>0</v>
      </c>
      <c r="R10" s="22">
        <f t="shared" si="7"/>
        <v>13902000</v>
      </c>
      <c r="S10" s="6">
        <f t="shared" si="8"/>
        <v>0</v>
      </c>
      <c r="T10" s="6">
        <f t="shared" si="9"/>
        <v>0</v>
      </c>
    </row>
    <row r="11" spans="1:20" x14ac:dyDescent="0.25">
      <c r="A11" s="14">
        <v>131</v>
      </c>
      <c r="B11" s="15" t="s">
        <v>51</v>
      </c>
      <c r="C11" s="16">
        <v>35354</v>
      </c>
      <c r="D11" s="17" t="s">
        <v>52</v>
      </c>
      <c r="E11" s="144">
        <v>45539</v>
      </c>
      <c r="F11" s="18">
        <f t="shared" si="0"/>
        <v>1.5846994535519127E-4</v>
      </c>
      <c r="G11" s="6">
        <f t="shared" si="10"/>
        <v>2059</v>
      </c>
      <c r="H11" s="19">
        <v>12993000</v>
      </c>
      <c r="I11" s="20">
        <v>0.79</v>
      </c>
      <c r="J11" s="20">
        <v>0</v>
      </c>
      <c r="K11" s="20">
        <v>0.21</v>
      </c>
      <c r="L11" s="21">
        <f t="shared" si="1"/>
        <v>27929.66</v>
      </c>
      <c r="M11" s="21">
        <f t="shared" si="2"/>
        <v>0</v>
      </c>
      <c r="N11" s="21">
        <f t="shared" si="3"/>
        <v>7424.34</v>
      </c>
      <c r="O11" s="7">
        <f t="shared" si="4"/>
        <v>1626.6100000000001</v>
      </c>
      <c r="P11" s="7">
        <f t="shared" si="5"/>
        <v>0</v>
      </c>
      <c r="Q11" s="7">
        <f t="shared" si="6"/>
        <v>432.39</v>
      </c>
      <c r="R11" s="22">
        <f t="shared" si="7"/>
        <v>10264470</v>
      </c>
      <c r="S11" s="6">
        <f t="shared" si="8"/>
        <v>0</v>
      </c>
      <c r="T11" s="6">
        <f t="shared" si="9"/>
        <v>2728530</v>
      </c>
    </row>
    <row r="12" spans="1:20" x14ac:dyDescent="0.25">
      <c r="A12" s="14">
        <v>2163</v>
      </c>
      <c r="B12" s="15" t="s">
        <v>53</v>
      </c>
      <c r="C12" s="16">
        <v>2148</v>
      </c>
      <c r="D12" s="17" t="s">
        <v>54</v>
      </c>
      <c r="F12" s="18" t="str">
        <f t="shared" si="0"/>
        <v/>
      </c>
      <c r="G12" s="6" t="s">
        <v>35</v>
      </c>
      <c r="H12" s="19">
        <v>639000</v>
      </c>
      <c r="I12" s="20">
        <v>0</v>
      </c>
      <c r="J12" s="20">
        <v>1</v>
      </c>
      <c r="K12" s="20">
        <v>0</v>
      </c>
      <c r="L12" s="21">
        <f t="shared" si="1"/>
        <v>0</v>
      </c>
      <c r="M12" s="21">
        <f t="shared" si="2"/>
        <v>2148</v>
      </c>
      <c r="N12" s="21">
        <f t="shared" si="3"/>
        <v>0</v>
      </c>
      <c r="O12" s="7" t="str">
        <f t="shared" si="4"/>
        <v/>
      </c>
      <c r="P12" s="7" t="str">
        <f t="shared" si="5"/>
        <v/>
      </c>
      <c r="Q12" s="7" t="str">
        <f t="shared" si="6"/>
        <v/>
      </c>
      <c r="R12" s="22">
        <f t="shared" si="7"/>
        <v>0</v>
      </c>
      <c r="S12" s="6">
        <f t="shared" si="8"/>
        <v>639000</v>
      </c>
      <c r="T12" s="6">
        <f t="shared" si="9"/>
        <v>0</v>
      </c>
    </row>
    <row r="13" spans="1:20" x14ac:dyDescent="0.25">
      <c r="A13" s="14">
        <v>553</v>
      </c>
      <c r="B13" s="15" t="s">
        <v>55</v>
      </c>
      <c r="C13" s="16">
        <v>64743</v>
      </c>
      <c r="D13" s="17" t="s">
        <v>56</v>
      </c>
      <c r="E13" s="144">
        <v>45686</v>
      </c>
      <c r="F13" s="18">
        <f t="shared" si="0"/>
        <v>8.7480506252521184E-2</v>
      </c>
      <c r="G13" s="6">
        <f t="shared" si="10"/>
        <v>3036098.45</v>
      </c>
      <c r="H13" s="19">
        <v>34706000</v>
      </c>
      <c r="I13" s="20">
        <v>1</v>
      </c>
      <c r="J13" s="20">
        <v>0</v>
      </c>
      <c r="K13" s="20">
        <v>0</v>
      </c>
      <c r="L13" s="21">
        <f t="shared" si="1"/>
        <v>64743</v>
      </c>
      <c r="M13" s="21">
        <f t="shared" si="2"/>
        <v>0</v>
      </c>
      <c r="N13" s="21">
        <f t="shared" si="3"/>
        <v>0</v>
      </c>
      <c r="O13" s="7">
        <f t="shared" si="4"/>
        <v>3036098.45</v>
      </c>
      <c r="P13" s="7">
        <f t="shared" si="5"/>
        <v>0</v>
      </c>
      <c r="Q13" s="7">
        <f t="shared" si="6"/>
        <v>0</v>
      </c>
      <c r="R13" s="22">
        <f t="shared" si="7"/>
        <v>34706000</v>
      </c>
      <c r="S13" s="6">
        <f t="shared" si="8"/>
        <v>0</v>
      </c>
      <c r="T13" s="6">
        <f t="shared" si="9"/>
        <v>0</v>
      </c>
    </row>
    <row r="14" spans="1:20" x14ac:dyDescent="0.25">
      <c r="A14" s="14">
        <v>2835</v>
      </c>
      <c r="B14" s="15" t="s">
        <v>57</v>
      </c>
      <c r="C14" s="16">
        <v>8264</v>
      </c>
      <c r="D14" s="17" t="s">
        <v>58</v>
      </c>
      <c r="E14" s="144">
        <v>45513</v>
      </c>
      <c r="F14" s="18">
        <f t="shared" si="0"/>
        <v>2.7046914095079231E-2</v>
      </c>
      <c r="G14" s="6">
        <f t="shared" si="10"/>
        <v>32429.25</v>
      </c>
      <c r="H14" s="19">
        <v>1199000</v>
      </c>
      <c r="I14" s="20">
        <v>0</v>
      </c>
      <c r="J14" s="20">
        <v>1</v>
      </c>
      <c r="K14" s="20">
        <v>0</v>
      </c>
      <c r="L14" s="21">
        <f t="shared" si="1"/>
        <v>0</v>
      </c>
      <c r="M14" s="21">
        <f t="shared" si="2"/>
        <v>8264</v>
      </c>
      <c r="N14" s="21">
        <f t="shared" si="3"/>
        <v>0</v>
      </c>
      <c r="O14" s="7">
        <f t="shared" si="4"/>
        <v>0</v>
      </c>
      <c r="P14" s="7">
        <f t="shared" si="5"/>
        <v>32429.25</v>
      </c>
      <c r="Q14" s="7">
        <f t="shared" si="6"/>
        <v>0</v>
      </c>
      <c r="R14" s="22">
        <f t="shared" si="7"/>
        <v>0</v>
      </c>
      <c r="S14" s="6">
        <f t="shared" si="8"/>
        <v>1199000</v>
      </c>
      <c r="T14" s="6">
        <f t="shared" si="9"/>
        <v>0</v>
      </c>
    </row>
    <row r="15" spans="1:20" x14ac:dyDescent="0.25">
      <c r="A15" s="14">
        <v>2836</v>
      </c>
      <c r="B15" s="15" t="s">
        <v>59</v>
      </c>
      <c r="C15" s="16">
        <v>8458</v>
      </c>
      <c r="D15" s="17" t="s">
        <v>58</v>
      </c>
      <c r="E15" s="144">
        <v>45513</v>
      </c>
      <c r="F15" s="18">
        <f t="shared" si="0"/>
        <v>3.36437908496732E-2</v>
      </c>
      <c r="G15" s="6">
        <f t="shared" si="10"/>
        <v>41180</v>
      </c>
      <c r="H15" s="19">
        <v>1224000</v>
      </c>
      <c r="I15" s="20">
        <v>0</v>
      </c>
      <c r="J15" s="20">
        <v>1</v>
      </c>
      <c r="K15" s="20">
        <v>0</v>
      </c>
      <c r="L15" s="21">
        <f t="shared" si="1"/>
        <v>0</v>
      </c>
      <c r="M15" s="21">
        <f t="shared" si="2"/>
        <v>8458</v>
      </c>
      <c r="N15" s="21">
        <f t="shared" si="3"/>
        <v>0</v>
      </c>
      <c r="O15" s="7">
        <f t="shared" si="4"/>
        <v>0</v>
      </c>
      <c r="P15" s="7">
        <f t="shared" si="5"/>
        <v>41180</v>
      </c>
      <c r="Q15" s="7">
        <f t="shared" si="6"/>
        <v>0</v>
      </c>
      <c r="R15" s="22">
        <f t="shared" si="7"/>
        <v>0</v>
      </c>
      <c r="S15" s="6">
        <f t="shared" si="8"/>
        <v>1224000</v>
      </c>
      <c r="T15" s="6">
        <f t="shared" si="9"/>
        <v>0</v>
      </c>
    </row>
    <row r="16" spans="1:20" x14ac:dyDescent="0.25">
      <c r="A16" s="14">
        <v>816</v>
      </c>
      <c r="B16" s="15" t="s">
        <v>60</v>
      </c>
      <c r="C16" s="16">
        <v>2613</v>
      </c>
      <c r="D16" s="17" t="s">
        <v>61</v>
      </c>
      <c r="F16" s="18" t="str">
        <f t="shared" si="0"/>
        <v/>
      </c>
      <c r="G16" s="6" t="s">
        <v>35</v>
      </c>
      <c r="H16" s="19">
        <v>2382000</v>
      </c>
      <c r="I16" s="20">
        <v>0</v>
      </c>
      <c r="J16" s="20">
        <v>1</v>
      </c>
      <c r="K16" s="20">
        <v>0</v>
      </c>
      <c r="L16" s="21">
        <f t="shared" si="1"/>
        <v>0</v>
      </c>
      <c r="M16" s="21">
        <f t="shared" si="2"/>
        <v>2613</v>
      </c>
      <c r="N16" s="21">
        <f t="shared" si="3"/>
        <v>0</v>
      </c>
      <c r="O16" s="7" t="str">
        <f t="shared" si="4"/>
        <v/>
      </c>
      <c r="P16" s="7" t="str">
        <f t="shared" si="5"/>
        <v/>
      </c>
      <c r="Q16" s="7" t="str">
        <f t="shared" si="6"/>
        <v/>
      </c>
      <c r="R16" s="22">
        <f t="shared" si="7"/>
        <v>0</v>
      </c>
      <c r="S16" s="6">
        <f t="shared" si="8"/>
        <v>2382000</v>
      </c>
      <c r="T16" s="6">
        <f t="shared" si="9"/>
        <v>0</v>
      </c>
    </row>
    <row r="17" spans="1:20" x14ac:dyDescent="0.25">
      <c r="A17" s="14">
        <v>322</v>
      </c>
      <c r="B17" s="15" t="s">
        <v>62</v>
      </c>
      <c r="C17" s="16">
        <v>1756</v>
      </c>
      <c r="D17" s="17" t="s">
        <v>63</v>
      </c>
      <c r="E17" s="144">
        <v>45295</v>
      </c>
      <c r="F17" s="18">
        <f t="shared" si="0"/>
        <v>0.14495833333333333</v>
      </c>
      <c r="G17" s="6">
        <f>VLOOKUP(A17,RANGE2,9,FALSE())</f>
        <v>25222.75</v>
      </c>
      <c r="H17" s="19">
        <v>174000</v>
      </c>
      <c r="I17" s="20">
        <v>1</v>
      </c>
      <c r="J17" s="20">
        <v>0</v>
      </c>
      <c r="K17" s="20">
        <v>0</v>
      </c>
      <c r="L17" s="21">
        <f t="shared" si="1"/>
        <v>1756</v>
      </c>
      <c r="M17" s="21">
        <f t="shared" si="2"/>
        <v>0</v>
      </c>
      <c r="N17" s="21">
        <f t="shared" si="3"/>
        <v>0</v>
      </c>
      <c r="O17" s="7">
        <f t="shared" si="4"/>
        <v>25222.75</v>
      </c>
      <c r="P17" s="7">
        <f t="shared" si="5"/>
        <v>0</v>
      </c>
      <c r="Q17" s="7">
        <f t="shared" si="6"/>
        <v>0</v>
      </c>
      <c r="R17" s="22">
        <f t="shared" si="7"/>
        <v>174000</v>
      </c>
      <c r="S17" s="6">
        <f t="shared" si="8"/>
        <v>0</v>
      </c>
      <c r="T17" s="6">
        <f t="shared" si="9"/>
        <v>0</v>
      </c>
    </row>
    <row r="18" spans="1:20" x14ac:dyDescent="0.25">
      <c r="A18" s="14">
        <v>323</v>
      </c>
      <c r="B18" s="15" t="s">
        <v>64</v>
      </c>
      <c r="C18" s="16">
        <v>646</v>
      </c>
      <c r="D18" s="17" t="s">
        <v>34</v>
      </c>
      <c r="E18" s="144">
        <v>44781</v>
      </c>
      <c r="F18" s="18">
        <f t="shared" si="0"/>
        <v>1.7706508658008657E-2</v>
      </c>
      <c r="G18" s="6">
        <f>VLOOKUP(A18,RANGE2,9,FALSE())</f>
        <v>4090.2035000000001</v>
      </c>
      <c r="H18" s="19">
        <v>231000</v>
      </c>
      <c r="I18" s="20">
        <v>1</v>
      </c>
      <c r="J18" s="20">
        <v>0</v>
      </c>
      <c r="K18" s="20">
        <v>0</v>
      </c>
      <c r="L18" s="21">
        <f t="shared" si="1"/>
        <v>646</v>
      </c>
      <c r="M18" s="21">
        <f t="shared" si="2"/>
        <v>0</v>
      </c>
      <c r="N18" s="21">
        <f t="shared" si="3"/>
        <v>0</v>
      </c>
      <c r="O18" s="7">
        <f t="shared" si="4"/>
        <v>4090.2035000000001</v>
      </c>
      <c r="P18" s="7">
        <f t="shared" si="5"/>
        <v>0</v>
      </c>
      <c r="Q18" s="7">
        <f t="shared" si="6"/>
        <v>0</v>
      </c>
      <c r="R18" s="22">
        <f t="shared" si="7"/>
        <v>231000</v>
      </c>
      <c r="S18" s="6">
        <f t="shared" si="8"/>
        <v>0</v>
      </c>
      <c r="T18" s="6">
        <f t="shared" si="9"/>
        <v>0</v>
      </c>
    </row>
    <row r="19" spans="1:20" x14ac:dyDescent="0.25">
      <c r="A19" s="14">
        <v>325</v>
      </c>
      <c r="B19" s="15" t="s">
        <v>65</v>
      </c>
      <c r="C19" s="16">
        <v>720</v>
      </c>
      <c r="D19" s="17" t="s">
        <v>63</v>
      </c>
      <c r="E19" s="144">
        <v>44781</v>
      </c>
      <c r="F19" s="18">
        <f t="shared" si="0"/>
        <v>2.2965317919075145E-2</v>
      </c>
      <c r="G19" s="6">
        <v>3973</v>
      </c>
      <c r="H19" s="19">
        <v>173000</v>
      </c>
      <c r="I19" s="20">
        <v>1</v>
      </c>
      <c r="J19" s="20">
        <v>0</v>
      </c>
      <c r="K19" s="20">
        <v>0</v>
      </c>
      <c r="L19" s="21">
        <f t="shared" si="1"/>
        <v>720</v>
      </c>
      <c r="M19" s="21">
        <f t="shared" si="2"/>
        <v>0</v>
      </c>
      <c r="N19" s="21">
        <f t="shared" si="3"/>
        <v>0</v>
      </c>
      <c r="O19" s="7">
        <f t="shared" si="4"/>
        <v>3973</v>
      </c>
      <c r="P19" s="7">
        <f t="shared" si="5"/>
        <v>0</v>
      </c>
      <c r="Q19" s="7">
        <f t="shared" si="6"/>
        <v>0</v>
      </c>
      <c r="R19" s="22">
        <f t="shared" si="7"/>
        <v>173000</v>
      </c>
      <c r="S19" s="6">
        <f t="shared" si="8"/>
        <v>0</v>
      </c>
      <c r="T19" s="6">
        <f t="shared" si="9"/>
        <v>0</v>
      </c>
    </row>
    <row r="20" spans="1:20" x14ac:dyDescent="0.25">
      <c r="A20" s="14">
        <v>326</v>
      </c>
      <c r="B20" s="15" t="s">
        <v>66</v>
      </c>
      <c r="C20" s="16">
        <v>720</v>
      </c>
      <c r="D20" s="17" t="s">
        <v>63</v>
      </c>
      <c r="E20" s="144">
        <v>44781</v>
      </c>
      <c r="F20" s="18">
        <f t="shared" si="0"/>
        <v>0</v>
      </c>
      <c r="G20" s="6">
        <f t="shared" ref="G20:G26" si="11">VLOOKUP(A20,RANGE2,9,FALSE())</f>
        <v>0</v>
      </c>
      <c r="H20" s="19">
        <v>173000</v>
      </c>
      <c r="I20" s="20">
        <v>1</v>
      </c>
      <c r="J20" s="20">
        <v>0</v>
      </c>
      <c r="K20" s="20">
        <v>0</v>
      </c>
      <c r="L20" s="21">
        <f t="shared" si="1"/>
        <v>720</v>
      </c>
      <c r="M20" s="21">
        <f t="shared" si="2"/>
        <v>0</v>
      </c>
      <c r="N20" s="21">
        <f t="shared" si="3"/>
        <v>0</v>
      </c>
      <c r="O20" s="7">
        <f t="shared" si="4"/>
        <v>0</v>
      </c>
      <c r="P20" s="7">
        <f t="shared" si="5"/>
        <v>0</v>
      </c>
      <c r="Q20" s="7">
        <f t="shared" si="6"/>
        <v>0</v>
      </c>
      <c r="R20" s="22">
        <f t="shared" si="7"/>
        <v>173000</v>
      </c>
      <c r="S20" s="6">
        <f t="shared" si="8"/>
        <v>0</v>
      </c>
      <c r="T20" s="6">
        <f t="shared" si="9"/>
        <v>0</v>
      </c>
    </row>
    <row r="21" spans="1:20" x14ac:dyDescent="0.25">
      <c r="A21" s="14">
        <v>324</v>
      </c>
      <c r="B21" s="15" t="s">
        <v>67</v>
      </c>
      <c r="C21" s="16">
        <v>612</v>
      </c>
      <c r="D21" s="17" t="s">
        <v>34</v>
      </c>
      <c r="E21" s="144">
        <v>44781</v>
      </c>
      <c r="F21" s="18">
        <f t="shared" si="0"/>
        <v>0</v>
      </c>
      <c r="G21" s="6">
        <f t="shared" si="11"/>
        <v>0</v>
      </c>
      <c r="H21" s="19">
        <v>147000</v>
      </c>
      <c r="I21" s="20">
        <v>1</v>
      </c>
      <c r="J21" s="20">
        <v>0</v>
      </c>
      <c r="K21" s="20">
        <v>0</v>
      </c>
      <c r="L21" s="21">
        <f t="shared" si="1"/>
        <v>612</v>
      </c>
      <c r="M21" s="21">
        <f t="shared" si="2"/>
        <v>0</v>
      </c>
      <c r="N21" s="21">
        <f t="shared" si="3"/>
        <v>0</v>
      </c>
      <c r="O21" s="7">
        <f t="shared" si="4"/>
        <v>0</v>
      </c>
      <c r="P21" s="7">
        <f t="shared" si="5"/>
        <v>0</v>
      </c>
      <c r="Q21" s="7">
        <f t="shared" si="6"/>
        <v>0</v>
      </c>
      <c r="R21" s="22">
        <f t="shared" si="7"/>
        <v>147000</v>
      </c>
      <c r="S21" s="6">
        <f t="shared" si="8"/>
        <v>0</v>
      </c>
      <c r="T21" s="6">
        <f t="shared" si="9"/>
        <v>0</v>
      </c>
    </row>
    <row r="22" spans="1:20" x14ac:dyDescent="0.25">
      <c r="A22" s="14">
        <v>321</v>
      </c>
      <c r="B22" s="15" t="s">
        <v>68</v>
      </c>
      <c r="C22" s="16">
        <v>15067</v>
      </c>
      <c r="D22" s="17" t="s">
        <v>34</v>
      </c>
      <c r="E22" s="144">
        <v>45280</v>
      </c>
      <c r="F22" s="18">
        <f t="shared" si="0"/>
        <v>5.8726438492063493E-2</v>
      </c>
      <c r="G22" s="6">
        <f t="shared" si="11"/>
        <v>236785</v>
      </c>
      <c r="H22" s="19">
        <v>4032000</v>
      </c>
      <c r="I22" s="20">
        <v>1</v>
      </c>
      <c r="J22" s="20">
        <v>0</v>
      </c>
      <c r="K22" s="20">
        <v>0</v>
      </c>
      <c r="L22" s="21">
        <f t="shared" si="1"/>
        <v>15067</v>
      </c>
      <c r="M22" s="21">
        <f t="shared" si="2"/>
        <v>0</v>
      </c>
      <c r="N22" s="21">
        <f t="shared" si="3"/>
        <v>0</v>
      </c>
      <c r="O22" s="7">
        <f t="shared" si="4"/>
        <v>236785</v>
      </c>
      <c r="P22" s="7">
        <f t="shared" si="5"/>
        <v>0</v>
      </c>
      <c r="Q22" s="7">
        <f t="shared" si="6"/>
        <v>0</v>
      </c>
      <c r="R22" s="22">
        <f t="shared" si="7"/>
        <v>4032000</v>
      </c>
      <c r="S22" s="6">
        <f t="shared" si="8"/>
        <v>0</v>
      </c>
      <c r="T22" s="6">
        <f t="shared" si="9"/>
        <v>0</v>
      </c>
    </row>
    <row r="23" spans="1:20" x14ac:dyDescent="0.25">
      <c r="A23" s="14">
        <v>203</v>
      </c>
      <c r="B23" s="15" t="s">
        <v>69</v>
      </c>
      <c r="C23" s="16">
        <v>10526</v>
      </c>
      <c r="D23" s="17" t="s">
        <v>34</v>
      </c>
      <c r="E23" s="144">
        <v>45694</v>
      </c>
      <c r="F23" s="18">
        <f t="shared" si="0"/>
        <v>0.32442614145031334</v>
      </c>
      <c r="G23" s="6">
        <f t="shared" si="11"/>
        <v>1087152</v>
      </c>
      <c r="H23" s="19">
        <v>3351000</v>
      </c>
      <c r="I23" s="20">
        <v>1</v>
      </c>
      <c r="J23" s="20">
        <v>0</v>
      </c>
      <c r="K23" s="20">
        <v>0</v>
      </c>
      <c r="L23" s="21">
        <f t="shared" si="1"/>
        <v>10526</v>
      </c>
      <c r="M23" s="21">
        <f t="shared" si="2"/>
        <v>0</v>
      </c>
      <c r="N23" s="21">
        <f t="shared" si="3"/>
        <v>0</v>
      </c>
      <c r="O23" s="7">
        <f t="shared" si="4"/>
        <v>1087152</v>
      </c>
      <c r="P23" s="7">
        <f t="shared" si="5"/>
        <v>0</v>
      </c>
      <c r="Q23" s="7">
        <f t="shared" si="6"/>
        <v>0</v>
      </c>
      <c r="R23" s="22">
        <f t="shared" si="7"/>
        <v>3351000</v>
      </c>
      <c r="S23" s="6">
        <f t="shared" si="8"/>
        <v>0</v>
      </c>
      <c r="T23" s="6">
        <f t="shared" si="9"/>
        <v>0</v>
      </c>
    </row>
    <row r="24" spans="1:20" x14ac:dyDescent="0.25">
      <c r="A24" s="14">
        <v>7273</v>
      </c>
      <c r="B24" s="15" t="s">
        <v>70</v>
      </c>
      <c r="C24" s="16">
        <v>1189</v>
      </c>
      <c r="D24" s="17" t="s">
        <v>71</v>
      </c>
      <c r="E24" s="144">
        <v>45575</v>
      </c>
      <c r="F24" s="18">
        <f t="shared" si="0"/>
        <v>0.35362656493506495</v>
      </c>
      <c r="G24" s="6">
        <f t="shared" si="11"/>
        <v>27229.245500000001</v>
      </c>
      <c r="H24" s="19">
        <v>77000</v>
      </c>
      <c r="I24" s="20">
        <v>1</v>
      </c>
      <c r="J24" s="20">
        <v>0</v>
      </c>
      <c r="K24" s="20">
        <v>0</v>
      </c>
      <c r="L24" s="21">
        <f t="shared" si="1"/>
        <v>1189</v>
      </c>
      <c r="M24" s="21">
        <f t="shared" si="2"/>
        <v>0</v>
      </c>
      <c r="N24" s="21">
        <f t="shared" si="3"/>
        <v>0</v>
      </c>
      <c r="O24" s="7">
        <f t="shared" si="4"/>
        <v>27229.245500000001</v>
      </c>
      <c r="P24" s="7">
        <f t="shared" si="5"/>
        <v>0</v>
      </c>
      <c r="Q24" s="7">
        <f t="shared" si="6"/>
        <v>0</v>
      </c>
      <c r="R24" s="22">
        <f t="shared" si="7"/>
        <v>77000</v>
      </c>
      <c r="S24" s="6">
        <f t="shared" si="8"/>
        <v>0</v>
      </c>
      <c r="T24" s="6">
        <f t="shared" si="9"/>
        <v>0</v>
      </c>
    </row>
    <row r="25" spans="1:20" x14ac:dyDescent="0.25">
      <c r="A25" s="14">
        <v>7258</v>
      </c>
      <c r="B25" s="15" t="s">
        <v>72</v>
      </c>
      <c r="C25" s="16">
        <v>1447</v>
      </c>
      <c r="D25" s="17" t="s">
        <v>73</v>
      </c>
      <c r="E25" s="144">
        <v>44110</v>
      </c>
      <c r="F25" s="18">
        <f t="shared" si="0"/>
        <v>0</v>
      </c>
      <c r="G25" s="6">
        <f t="shared" si="11"/>
        <v>0</v>
      </c>
      <c r="H25" s="19">
        <v>5770000</v>
      </c>
      <c r="I25" s="20">
        <v>1</v>
      </c>
      <c r="J25" s="20">
        <v>0</v>
      </c>
      <c r="K25" s="20">
        <v>0</v>
      </c>
      <c r="L25" s="21">
        <f t="shared" si="1"/>
        <v>1447</v>
      </c>
      <c r="M25" s="21">
        <f t="shared" si="2"/>
        <v>0</v>
      </c>
      <c r="N25" s="21">
        <f t="shared" si="3"/>
        <v>0</v>
      </c>
      <c r="O25" s="7">
        <f t="shared" si="4"/>
        <v>0</v>
      </c>
      <c r="P25" s="7">
        <f t="shared" si="5"/>
        <v>0</v>
      </c>
      <c r="Q25" s="7">
        <f t="shared" si="6"/>
        <v>0</v>
      </c>
      <c r="R25" s="22">
        <f t="shared" si="7"/>
        <v>5770000</v>
      </c>
      <c r="S25" s="6">
        <f t="shared" si="8"/>
        <v>0</v>
      </c>
      <c r="T25" s="6">
        <f t="shared" si="9"/>
        <v>0</v>
      </c>
    </row>
    <row r="26" spans="1:20" x14ac:dyDescent="0.25">
      <c r="A26" s="14">
        <v>62</v>
      </c>
      <c r="B26" s="15" t="s">
        <v>74</v>
      </c>
      <c r="C26" s="16">
        <v>3675</v>
      </c>
      <c r="D26" s="17" t="s">
        <v>75</v>
      </c>
      <c r="E26" s="144">
        <v>45575</v>
      </c>
      <c r="F26" s="18">
        <f t="shared" si="0"/>
        <v>5.7902137232845891E-3</v>
      </c>
      <c r="G26" s="6">
        <f t="shared" si="11"/>
        <v>10295</v>
      </c>
      <c r="H26" s="19">
        <v>1778000</v>
      </c>
      <c r="I26" s="20">
        <v>1</v>
      </c>
      <c r="J26" s="20">
        <v>0</v>
      </c>
      <c r="K26" s="20">
        <v>0</v>
      </c>
      <c r="L26" s="21">
        <f t="shared" si="1"/>
        <v>3675</v>
      </c>
      <c r="M26" s="21">
        <f t="shared" si="2"/>
        <v>0</v>
      </c>
      <c r="N26" s="21">
        <f t="shared" si="3"/>
        <v>0</v>
      </c>
      <c r="O26" s="7">
        <f t="shared" si="4"/>
        <v>10295</v>
      </c>
      <c r="P26" s="7">
        <f t="shared" si="5"/>
        <v>0</v>
      </c>
      <c r="Q26" s="7">
        <f t="shared" si="6"/>
        <v>0</v>
      </c>
      <c r="R26" s="22">
        <f t="shared" si="7"/>
        <v>1778000</v>
      </c>
      <c r="S26" s="6">
        <f t="shared" si="8"/>
        <v>0</v>
      </c>
      <c r="T26" s="6">
        <f t="shared" si="9"/>
        <v>0</v>
      </c>
    </row>
    <row r="27" spans="1:20" x14ac:dyDescent="0.25">
      <c r="A27" s="14">
        <v>5271</v>
      </c>
      <c r="B27" s="15" t="s">
        <v>76</v>
      </c>
      <c r="C27" s="16">
        <v>180806</v>
      </c>
      <c r="D27" s="17" t="s">
        <v>77</v>
      </c>
      <c r="E27" s="144">
        <v>41985</v>
      </c>
      <c r="F27" s="18" t="str">
        <f t="shared" si="0"/>
        <v/>
      </c>
      <c r="G27" s="6" t="s">
        <v>35</v>
      </c>
      <c r="H27" s="19">
        <v>48587000</v>
      </c>
      <c r="I27" s="20">
        <v>0</v>
      </c>
      <c r="J27" s="20">
        <v>1</v>
      </c>
      <c r="K27" s="20">
        <v>0</v>
      </c>
      <c r="L27" s="21">
        <f t="shared" si="1"/>
        <v>0</v>
      </c>
      <c r="M27" s="21">
        <f t="shared" si="2"/>
        <v>180806</v>
      </c>
      <c r="N27" s="21">
        <f t="shared" si="3"/>
        <v>0</v>
      </c>
      <c r="O27" s="7" t="str">
        <f t="shared" si="4"/>
        <v/>
      </c>
      <c r="P27" s="7" t="str">
        <f t="shared" si="5"/>
        <v/>
      </c>
      <c r="Q27" s="7" t="str">
        <f t="shared" si="6"/>
        <v/>
      </c>
      <c r="R27" s="22">
        <f t="shared" si="7"/>
        <v>0</v>
      </c>
      <c r="S27" s="6">
        <f t="shared" si="8"/>
        <v>48587000</v>
      </c>
      <c r="T27" s="6">
        <f t="shared" si="9"/>
        <v>0</v>
      </c>
    </row>
    <row r="28" spans="1:20" x14ac:dyDescent="0.25">
      <c r="A28" s="14">
        <v>5575</v>
      </c>
      <c r="B28" s="15" t="s">
        <v>78</v>
      </c>
      <c r="C28" s="16">
        <v>263514</v>
      </c>
      <c r="D28" s="17" t="s">
        <v>79</v>
      </c>
      <c r="E28" s="144">
        <v>40263</v>
      </c>
      <c r="F28" s="18" t="str">
        <f t="shared" si="0"/>
        <v/>
      </c>
      <c r="G28" s="6" t="s">
        <v>35</v>
      </c>
      <c r="H28" s="19">
        <v>20871000</v>
      </c>
      <c r="I28" s="20">
        <v>0</v>
      </c>
      <c r="J28" s="20">
        <v>1</v>
      </c>
      <c r="K28" s="20">
        <v>0</v>
      </c>
      <c r="L28" s="21">
        <f t="shared" si="1"/>
        <v>0</v>
      </c>
      <c r="M28" s="21">
        <f t="shared" si="2"/>
        <v>263514</v>
      </c>
      <c r="N28" s="21">
        <f t="shared" si="3"/>
        <v>0</v>
      </c>
      <c r="O28" s="7" t="str">
        <f t="shared" si="4"/>
        <v/>
      </c>
      <c r="P28" s="7" t="str">
        <f t="shared" si="5"/>
        <v/>
      </c>
      <c r="Q28" s="7" t="str">
        <f t="shared" si="6"/>
        <v/>
      </c>
      <c r="R28" s="22">
        <f t="shared" si="7"/>
        <v>0</v>
      </c>
      <c r="S28" s="6">
        <f t="shared" si="8"/>
        <v>20871000</v>
      </c>
      <c r="T28" s="6">
        <f t="shared" si="9"/>
        <v>0</v>
      </c>
    </row>
    <row r="29" spans="1:20" x14ac:dyDescent="0.25">
      <c r="A29" s="14">
        <v>252</v>
      </c>
      <c r="B29" s="15" t="s">
        <v>80</v>
      </c>
      <c r="C29" s="16">
        <v>37917</v>
      </c>
      <c r="D29" s="17" t="s">
        <v>81</v>
      </c>
      <c r="E29" s="144">
        <v>45519</v>
      </c>
      <c r="F29" s="18">
        <f t="shared" si="0"/>
        <v>2.1262192694336619E-2</v>
      </c>
      <c r="G29" s="6">
        <f>VLOOKUP(A29,RANGE2,9,FALSE())</f>
        <v>213621.25</v>
      </c>
      <c r="H29" s="19">
        <v>10047000</v>
      </c>
      <c r="I29" s="20">
        <v>1</v>
      </c>
      <c r="J29" s="20">
        <v>0</v>
      </c>
      <c r="K29" s="20">
        <v>0</v>
      </c>
      <c r="L29" s="21">
        <f t="shared" si="1"/>
        <v>37917</v>
      </c>
      <c r="M29" s="21">
        <f t="shared" si="2"/>
        <v>0</v>
      </c>
      <c r="N29" s="21">
        <f t="shared" si="3"/>
        <v>0</v>
      </c>
      <c r="O29" s="7">
        <f t="shared" si="4"/>
        <v>213621.25</v>
      </c>
      <c r="P29" s="7">
        <f t="shared" si="5"/>
        <v>0</v>
      </c>
      <c r="Q29" s="7">
        <f t="shared" si="6"/>
        <v>0</v>
      </c>
      <c r="R29" s="22">
        <f t="shared" si="7"/>
        <v>10047000</v>
      </c>
      <c r="S29" s="6">
        <f t="shared" si="8"/>
        <v>0</v>
      </c>
      <c r="T29" s="6">
        <f t="shared" si="9"/>
        <v>0</v>
      </c>
    </row>
    <row r="30" spans="1:20" x14ac:dyDescent="0.25">
      <c r="A30" s="14">
        <v>3761</v>
      </c>
      <c r="B30" s="15" t="s">
        <v>82</v>
      </c>
      <c r="C30" s="16">
        <v>73813</v>
      </c>
      <c r="D30" s="17" t="s">
        <v>83</v>
      </c>
      <c r="E30" s="144">
        <v>44826</v>
      </c>
      <c r="F30" s="18">
        <f t="shared" si="0"/>
        <v>1.3937408186191203E-2</v>
      </c>
      <c r="G30" s="6">
        <f>VLOOKUP(A30,RANGE2,9,FALSE())</f>
        <v>483865</v>
      </c>
      <c r="H30" s="19">
        <v>34717000</v>
      </c>
      <c r="I30" s="20">
        <v>1</v>
      </c>
      <c r="J30" s="20">
        <v>0</v>
      </c>
      <c r="K30" s="20">
        <v>0</v>
      </c>
      <c r="L30" s="21">
        <f t="shared" si="1"/>
        <v>73813</v>
      </c>
      <c r="M30" s="21">
        <f t="shared" si="2"/>
        <v>0</v>
      </c>
      <c r="N30" s="21">
        <f t="shared" si="3"/>
        <v>0</v>
      </c>
      <c r="O30" s="7">
        <f t="shared" si="4"/>
        <v>483865</v>
      </c>
      <c r="P30" s="7">
        <f t="shared" si="5"/>
        <v>0</v>
      </c>
      <c r="Q30" s="7">
        <f t="shared" si="6"/>
        <v>0</v>
      </c>
      <c r="R30" s="22">
        <f t="shared" si="7"/>
        <v>34717000</v>
      </c>
      <c r="S30" s="6">
        <f t="shared" si="8"/>
        <v>0</v>
      </c>
      <c r="T30" s="6">
        <f t="shared" si="9"/>
        <v>0</v>
      </c>
    </row>
    <row r="31" spans="1:20" x14ac:dyDescent="0.25">
      <c r="A31" s="14">
        <v>7375</v>
      </c>
      <c r="B31" s="15" t="s">
        <v>84</v>
      </c>
      <c r="C31" s="16">
        <v>569</v>
      </c>
      <c r="D31" s="17" t="s">
        <v>85</v>
      </c>
      <c r="E31" s="144">
        <v>45777</v>
      </c>
      <c r="F31" s="18">
        <f t="shared" si="0"/>
        <v>5.9588156723063227E-3</v>
      </c>
      <c r="G31" s="6">
        <f>VLOOKUP(A31,RANGE2,9,FALSE())</f>
        <v>6691.75</v>
      </c>
      <c r="H31" s="19">
        <v>1123000</v>
      </c>
      <c r="I31" s="20">
        <v>1</v>
      </c>
      <c r="J31" s="20">
        <v>0</v>
      </c>
      <c r="K31" s="20">
        <v>0</v>
      </c>
      <c r="L31" s="21">
        <f t="shared" si="1"/>
        <v>569</v>
      </c>
      <c r="M31" s="21">
        <f t="shared" si="2"/>
        <v>0</v>
      </c>
      <c r="N31" s="21">
        <f t="shared" si="3"/>
        <v>0</v>
      </c>
      <c r="O31" s="7">
        <f t="shared" si="4"/>
        <v>6691.75</v>
      </c>
      <c r="P31" s="7">
        <f t="shared" si="5"/>
        <v>0</v>
      </c>
      <c r="Q31" s="7">
        <f t="shared" si="6"/>
        <v>0</v>
      </c>
      <c r="R31" s="22">
        <f t="shared" si="7"/>
        <v>1123000</v>
      </c>
      <c r="S31" s="6">
        <f t="shared" si="8"/>
        <v>0</v>
      </c>
      <c r="T31" s="6">
        <f t="shared" si="9"/>
        <v>0</v>
      </c>
    </row>
    <row r="32" spans="1:20" x14ac:dyDescent="0.25">
      <c r="A32" s="14">
        <v>2369</v>
      </c>
      <c r="B32" s="15" t="s">
        <v>86</v>
      </c>
      <c r="C32" s="16">
        <v>66636</v>
      </c>
      <c r="D32" s="17" t="s">
        <v>50</v>
      </c>
      <c r="E32" s="144">
        <v>46056</v>
      </c>
      <c r="F32" s="18">
        <f t="shared" si="0"/>
        <v>4.1254639662713263E-4</v>
      </c>
      <c r="G32" s="6">
        <f>VLOOKUP(A32,RANGE2,9,FALSE())</f>
        <v>10470.014999999999</v>
      </c>
      <c r="H32" s="19">
        <v>25379000</v>
      </c>
      <c r="I32" s="20">
        <v>0</v>
      </c>
      <c r="J32" s="20">
        <v>1</v>
      </c>
      <c r="K32" s="20">
        <v>0</v>
      </c>
      <c r="L32" s="21">
        <f t="shared" si="1"/>
        <v>0</v>
      </c>
      <c r="M32" s="21">
        <f t="shared" si="2"/>
        <v>66636</v>
      </c>
      <c r="N32" s="21">
        <f t="shared" si="3"/>
        <v>0</v>
      </c>
      <c r="O32" s="7">
        <f t="shared" si="4"/>
        <v>0</v>
      </c>
      <c r="P32" s="7">
        <f t="shared" si="5"/>
        <v>10470.014999999999</v>
      </c>
      <c r="Q32" s="7">
        <f t="shared" si="6"/>
        <v>0</v>
      </c>
      <c r="R32" s="22">
        <f t="shared" si="7"/>
        <v>0</v>
      </c>
      <c r="S32" s="6">
        <f t="shared" si="8"/>
        <v>25379000</v>
      </c>
      <c r="T32" s="6">
        <f t="shared" si="9"/>
        <v>0</v>
      </c>
    </row>
    <row r="33" spans="1:20" x14ac:dyDescent="0.25">
      <c r="A33" s="14">
        <v>1991</v>
      </c>
      <c r="B33" s="15" t="s">
        <v>87</v>
      </c>
      <c r="C33" s="16">
        <v>201064</v>
      </c>
      <c r="D33" s="17" t="s">
        <v>88</v>
      </c>
      <c r="F33" s="18" t="str">
        <f t="shared" si="0"/>
        <v/>
      </c>
      <c r="G33" s="6" t="s">
        <v>35</v>
      </c>
      <c r="H33" s="19">
        <v>136410000</v>
      </c>
      <c r="I33" s="20">
        <v>0</v>
      </c>
      <c r="J33" s="20">
        <v>0</v>
      </c>
      <c r="K33" s="20">
        <v>1</v>
      </c>
      <c r="L33" s="21">
        <f t="shared" si="1"/>
        <v>0</v>
      </c>
      <c r="M33" s="21">
        <f t="shared" si="2"/>
        <v>0</v>
      </c>
      <c r="N33" s="21">
        <f t="shared" si="3"/>
        <v>201064</v>
      </c>
      <c r="O33" s="7" t="str">
        <f t="shared" si="4"/>
        <v/>
      </c>
      <c r="P33" s="7" t="str">
        <f t="shared" si="5"/>
        <v/>
      </c>
      <c r="Q33" s="7" t="str">
        <f t="shared" si="6"/>
        <v/>
      </c>
      <c r="R33" s="22">
        <f t="shared" si="7"/>
        <v>0</v>
      </c>
      <c r="S33" s="6">
        <f t="shared" si="8"/>
        <v>0</v>
      </c>
      <c r="T33" s="6">
        <f t="shared" si="9"/>
        <v>136410000</v>
      </c>
    </row>
    <row r="34" spans="1:20" x14ac:dyDescent="0.25">
      <c r="A34" s="14">
        <v>264</v>
      </c>
      <c r="B34" s="15" t="s">
        <v>89</v>
      </c>
      <c r="C34" s="16">
        <v>68050</v>
      </c>
      <c r="D34" s="17" t="s">
        <v>90</v>
      </c>
      <c r="E34" s="144">
        <v>45553</v>
      </c>
      <c r="F34" s="18">
        <f t="shared" si="0"/>
        <v>1.7273489932885906E-3</v>
      </c>
      <c r="G34" s="6">
        <f t="shared" ref="G34:G44" si="12">VLOOKUP(A34,RANGE2,9,FALSE())</f>
        <v>85963.25</v>
      </c>
      <c r="H34" s="19">
        <v>49766000</v>
      </c>
      <c r="I34" s="20">
        <v>1</v>
      </c>
      <c r="J34" s="20">
        <v>0</v>
      </c>
      <c r="K34" s="20">
        <v>0</v>
      </c>
      <c r="L34" s="21">
        <f t="shared" si="1"/>
        <v>68050</v>
      </c>
      <c r="M34" s="21">
        <f t="shared" si="2"/>
        <v>0</v>
      </c>
      <c r="N34" s="21">
        <f t="shared" si="3"/>
        <v>0</v>
      </c>
      <c r="O34" s="7">
        <f t="shared" si="4"/>
        <v>85963.25</v>
      </c>
      <c r="P34" s="7">
        <f t="shared" si="5"/>
        <v>0</v>
      </c>
      <c r="Q34" s="7">
        <f t="shared" si="6"/>
        <v>0</v>
      </c>
      <c r="R34" s="22">
        <f t="shared" si="7"/>
        <v>49766000</v>
      </c>
      <c r="S34" s="6">
        <f t="shared" si="8"/>
        <v>0</v>
      </c>
      <c r="T34" s="6">
        <f t="shared" si="9"/>
        <v>0</v>
      </c>
    </row>
    <row r="35" spans="1:20" x14ac:dyDescent="0.25">
      <c r="A35" s="14">
        <v>407</v>
      </c>
      <c r="B35" s="15" t="s">
        <v>91</v>
      </c>
      <c r="C35" s="16">
        <v>14360</v>
      </c>
      <c r="D35" s="17" t="s">
        <v>92</v>
      </c>
      <c r="E35" s="144">
        <v>45001</v>
      </c>
      <c r="F35" s="18">
        <f t="shared" si="0"/>
        <v>7.4963592233009708E-3</v>
      </c>
      <c r="G35" s="6">
        <f t="shared" si="12"/>
        <v>30885</v>
      </c>
      <c r="H35" s="19">
        <v>4120000</v>
      </c>
      <c r="I35" s="20">
        <v>1</v>
      </c>
      <c r="J35" s="20">
        <v>0</v>
      </c>
      <c r="K35" s="20">
        <v>0</v>
      </c>
      <c r="L35" s="21">
        <f t="shared" si="1"/>
        <v>14360</v>
      </c>
      <c r="M35" s="21">
        <f t="shared" si="2"/>
        <v>0</v>
      </c>
      <c r="N35" s="21">
        <f t="shared" si="3"/>
        <v>0</v>
      </c>
      <c r="O35" s="7">
        <f t="shared" si="4"/>
        <v>30885</v>
      </c>
      <c r="P35" s="7">
        <f t="shared" si="5"/>
        <v>0</v>
      </c>
      <c r="Q35" s="7">
        <f t="shared" si="6"/>
        <v>0</v>
      </c>
      <c r="R35" s="22">
        <f t="shared" si="7"/>
        <v>4120000</v>
      </c>
      <c r="S35" s="6">
        <f t="shared" si="8"/>
        <v>0</v>
      </c>
      <c r="T35" s="6">
        <f t="shared" si="9"/>
        <v>0</v>
      </c>
    </row>
    <row r="36" spans="1:20" x14ac:dyDescent="0.25">
      <c r="A36" s="14">
        <v>436</v>
      </c>
      <c r="B36" s="15" t="s">
        <v>93</v>
      </c>
      <c r="C36" s="16">
        <v>4892</v>
      </c>
      <c r="D36" s="17" t="s">
        <v>94</v>
      </c>
      <c r="E36" s="144">
        <v>45385</v>
      </c>
      <c r="F36" s="18">
        <f t="shared" si="0"/>
        <v>3.7565232358003443E-2</v>
      </c>
      <c r="G36" s="6">
        <f t="shared" si="12"/>
        <v>43650.8</v>
      </c>
      <c r="H36" s="19">
        <v>1162000</v>
      </c>
      <c r="I36" s="20">
        <v>1</v>
      </c>
      <c r="J36" s="20">
        <v>0</v>
      </c>
      <c r="K36" s="20">
        <v>0</v>
      </c>
      <c r="L36" s="21">
        <f t="shared" si="1"/>
        <v>4892</v>
      </c>
      <c r="M36" s="21">
        <f t="shared" si="2"/>
        <v>0</v>
      </c>
      <c r="N36" s="21">
        <f t="shared" si="3"/>
        <v>0</v>
      </c>
      <c r="O36" s="7">
        <f t="shared" si="4"/>
        <v>43650.8</v>
      </c>
      <c r="P36" s="7">
        <f t="shared" si="5"/>
        <v>0</v>
      </c>
      <c r="Q36" s="7">
        <f t="shared" si="6"/>
        <v>0</v>
      </c>
      <c r="R36" s="22">
        <f t="shared" si="7"/>
        <v>1162000</v>
      </c>
      <c r="S36" s="6">
        <f t="shared" si="8"/>
        <v>0</v>
      </c>
      <c r="T36" s="6">
        <f t="shared" si="9"/>
        <v>0</v>
      </c>
    </row>
    <row r="37" spans="1:20" x14ac:dyDescent="0.25">
      <c r="A37" s="14">
        <v>2146</v>
      </c>
      <c r="B37" s="15" t="s">
        <v>95</v>
      </c>
      <c r="C37" s="16">
        <v>73207</v>
      </c>
      <c r="D37" s="17" t="s">
        <v>96</v>
      </c>
      <c r="E37" s="144">
        <v>44742</v>
      </c>
      <c r="F37" s="18">
        <f t="shared" si="0"/>
        <v>6.0861985647317561E-4</v>
      </c>
      <c r="G37" s="6">
        <f t="shared" si="12"/>
        <v>10516.342500000001</v>
      </c>
      <c r="H37" s="19">
        <v>17279000</v>
      </c>
      <c r="I37" s="20">
        <v>0</v>
      </c>
      <c r="J37" s="20">
        <v>1</v>
      </c>
      <c r="K37" s="20">
        <v>0</v>
      </c>
      <c r="L37" s="21">
        <f t="shared" si="1"/>
        <v>0</v>
      </c>
      <c r="M37" s="21">
        <f t="shared" si="2"/>
        <v>73207</v>
      </c>
      <c r="N37" s="21">
        <f t="shared" si="3"/>
        <v>0</v>
      </c>
      <c r="O37" s="7">
        <f t="shared" si="4"/>
        <v>0</v>
      </c>
      <c r="P37" s="7">
        <f t="shared" si="5"/>
        <v>10516.342500000001</v>
      </c>
      <c r="Q37" s="7">
        <f t="shared" si="6"/>
        <v>0</v>
      </c>
      <c r="R37" s="22">
        <f t="shared" si="7"/>
        <v>0</v>
      </c>
      <c r="S37" s="6">
        <f t="shared" si="8"/>
        <v>17279000</v>
      </c>
      <c r="T37" s="6">
        <f t="shared" si="9"/>
        <v>0</v>
      </c>
    </row>
    <row r="38" spans="1:20" x14ac:dyDescent="0.25">
      <c r="A38" s="14">
        <v>257</v>
      </c>
      <c r="B38" s="15" t="s">
        <v>97</v>
      </c>
      <c r="C38" s="16">
        <v>8137</v>
      </c>
      <c r="D38" s="17" t="s">
        <v>85</v>
      </c>
      <c r="E38" s="144">
        <v>45365</v>
      </c>
      <c r="F38" s="18">
        <f t="shared" si="0"/>
        <v>4.2990109890109887E-2</v>
      </c>
      <c r="G38" s="6">
        <f t="shared" si="12"/>
        <v>78242</v>
      </c>
      <c r="H38" s="19">
        <v>1820000</v>
      </c>
      <c r="I38" s="20">
        <v>1</v>
      </c>
      <c r="J38" s="20">
        <v>0</v>
      </c>
      <c r="K38" s="20">
        <v>0</v>
      </c>
      <c r="L38" s="21">
        <f t="shared" si="1"/>
        <v>8137</v>
      </c>
      <c r="M38" s="21">
        <f t="shared" si="2"/>
        <v>0</v>
      </c>
      <c r="N38" s="21">
        <f t="shared" si="3"/>
        <v>0</v>
      </c>
      <c r="O38" s="7">
        <f t="shared" si="4"/>
        <v>78242</v>
      </c>
      <c r="P38" s="7">
        <f t="shared" si="5"/>
        <v>0</v>
      </c>
      <c r="Q38" s="7">
        <f t="shared" si="6"/>
        <v>0</v>
      </c>
      <c r="R38" s="22">
        <f t="shared" si="7"/>
        <v>1820000</v>
      </c>
      <c r="S38" s="6">
        <f t="shared" si="8"/>
        <v>0</v>
      </c>
      <c r="T38" s="6">
        <f t="shared" si="9"/>
        <v>0</v>
      </c>
    </row>
    <row r="39" spans="1:20" x14ac:dyDescent="0.25">
      <c r="A39" s="14">
        <v>1155</v>
      </c>
      <c r="B39" s="15" t="s">
        <v>98</v>
      </c>
      <c r="C39" s="16">
        <v>164206</v>
      </c>
      <c r="D39" s="17" t="s">
        <v>56</v>
      </c>
      <c r="E39" s="144">
        <v>44798</v>
      </c>
      <c r="F39" s="18">
        <f t="shared" si="0"/>
        <v>2.0085153535427945E-4</v>
      </c>
      <c r="G39" s="6">
        <f t="shared" si="12"/>
        <v>16358.754999999999</v>
      </c>
      <c r="H39" s="19">
        <v>81447000</v>
      </c>
      <c r="I39" s="20">
        <v>1</v>
      </c>
      <c r="J39" s="20">
        <v>0</v>
      </c>
      <c r="K39" s="20">
        <v>0</v>
      </c>
      <c r="L39" s="21">
        <f t="shared" si="1"/>
        <v>164206</v>
      </c>
      <c r="M39" s="21">
        <f t="shared" si="2"/>
        <v>0</v>
      </c>
      <c r="N39" s="21">
        <f t="shared" si="3"/>
        <v>0</v>
      </c>
      <c r="O39" s="7">
        <f t="shared" si="4"/>
        <v>16358.754999999999</v>
      </c>
      <c r="P39" s="7">
        <f t="shared" si="5"/>
        <v>0</v>
      </c>
      <c r="Q39" s="7">
        <f t="shared" si="6"/>
        <v>0</v>
      </c>
      <c r="R39" s="22">
        <f t="shared" si="7"/>
        <v>81447000</v>
      </c>
      <c r="S39" s="6">
        <f t="shared" si="8"/>
        <v>0</v>
      </c>
      <c r="T39" s="6">
        <f t="shared" si="9"/>
        <v>0</v>
      </c>
    </row>
    <row r="40" spans="1:20" x14ac:dyDescent="0.25">
      <c r="A40" s="14">
        <v>8060</v>
      </c>
      <c r="B40" s="15" t="s">
        <v>99</v>
      </c>
      <c r="C40" s="16">
        <v>2783</v>
      </c>
      <c r="D40" s="17" t="s">
        <v>100</v>
      </c>
      <c r="E40" s="144">
        <v>45846</v>
      </c>
      <c r="F40" s="18">
        <f t="shared" si="0"/>
        <v>0.13755703846153847</v>
      </c>
      <c r="G40" s="6">
        <f t="shared" si="12"/>
        <v>46494.279000000002</v>
      </c>
      <c r="H40" s="19">
        <v>338000</v>
      </c>
      <c r="I40" s="20">
        <v>1</v>
      </c>
      <c r="J40" s="20">
        <v>0</v>
      </c>
      <c r="K40" s="20">
        <v>0</v>
      </c>
      <c r="L40" s="21">
        <f t="shared" si="1"/>
        <v>2783</v>
      </c>
      <c r="M40" s="21">
        <f t="shared" si="2"/>
        <v>0</v>
      </c>
      <c r="N40" s="21">
        <f t="shared" si="3"/>
        <v>0</v>
      </c>
      <c r="O40" s="7">
        <f t="shared" si="4"/>
        <v>46494.279000000002</v>
      </c>
      <c r="P40" s="7">
        <f t="shared" si="5"/>
        <v>0</v>
      </c>
      <c r="Q40" s="7">
        <f t="shared" si="6"/>
        <v>0</v>
      </c>
      <c r="R40" s="22">
        <f t="shared" si="7"/>
        <v>338000</v>
      </c>
      <c r="S40" s="6">
        <f t="shared" si="8"/>
        <v>0</v>
      </c>
      <c r="T40" s="6">
        <f t="shared" si="9"/>
        <v>0</v>
      </c>
    </row>
    <row r="41" spans="1:20" x14ac:dyDescent="0.25">
      <c r="A41" s="14">
        <v>8075</v>
      </c>
      <c r="B41" s="15" t="s">
        <v>101</v>
      </c>
      <c r="C41" s="16">
        <v>4258</v>
      </c>
      <c r="D41" s="17" t="s">
        <v>102</v>
      </c>
      <c r="E41" s="144">
        <v>45846</v>
      </c>
      <c r="F41" s="18">
        <f t="shared" si="0"/>
        <v>1.8824021601016518E-3</v>
      </c>
      <c r="G41" s="6">
        <f t="shared" si="12"/>
        <v>2962.9009999999998</v>
      </c>
      <c r="H41" s="19">
        <v>1574000</v>
      </c>
      <c r="I41" s="20">
        <v>1</v>
      </c>
      <c r="J41" s="20">
        <v>0</v>
      </c>
      <c r="K41" s="20">
        <v>0</v>
      </c>
      <c r="L41" s="21">
        <f t="shared" si="1"/>
        <v>4258</v>
      </c>
      <c r="M41" s="21">
        <f t="shared" si="2"/>
        <v>0</v>
      </c>
      <c r="N41" s="21">
        <f t="shared" si="3"/>
        <v>0</v>
      </c>
      <c r="O41" s="7">
        <f t="shared" si="4"/>
        <v>2962.9009999999998</v>
      </c>
      <c r="P41" s="7">
        <f t="shared" si="5"/>
        <v>0</v>
      </c>
      <c r="Q41" s="7">
        <f t="shared" si="6"/>
        <v>0</v>
      </c>
      <c r="R41" s="22">
        <f t="shared" si="7"/>
        <v>1574000</v>
      </c>
      <c r="S41" s="6">
        <f t="shared" si="8"/>
        <v>0</v>
      </c>
      <c r="T41" s="6">
        <f t="shared" si="9"/>
        <v>0</v>
      </c>
    </row>
    <row r="42" spans="1:20" x14ac:dyDescent="0.25">
      <c r="A42" s="14">
        <v>8076</v>
      </c>
      <c r="B42" s="15" t="s">
        <v>103</v>
      </c>
      <c r="C42" s="16">
        <v>3245</v>
      </c>
      <c r="D42" s="17" t="s">
        <v>104</v>
      </c>
      <c r="E42" s="144">
        <v>45846</v>
      </c>
      <c r="F42" s="18">
        <f t="shared" si="0"/>
        <v>3.9660381184103812E-4</v>
      </c>
      <c r="G42" s="6">
        <f t="shared" si="12"/>
        <v>489.01249999999999</v>
      </c>
      <c r="H42" s="19">
        <v>1233000</v>
      </c>
      <c r="I42" s="20">
        <v>1</v>
      </c>
      <c r="J42" s="20">
        <v>0</v>
      </c>
      <c r="K42" s="20">
        <v>0</v>
      </c>
      <c r="L42" s="21">
        <f t="shared" si="1"/>
        <v>3245</v>
      </c>
      <c r="M42" s="21">
        <f t="shared" si="2"/>
        <v>0</v>
      </c>
      <c r="N42" s="21">
        <f t="shared" si="3"/>
        <v>0</v>
      </c>
      <c r="O42" s="7">
        <f t="shared" si="4"/>
        <v>489.01249999999999</v>
      </c>
      <c r="P42" s="7">
        <f t="shared" si="5"/>
        <v>0</v>
      </c>
      <c r="Q42" s="7">
        <f t="shared" si="6"/>
        <v>0</v>
      </c>
      <c r="R42" s="22">
        <f t="shared" si="7"/>
        <v>1233000</v>
      </c>
      <c r="S42" s="6">
        <f t="shared" si="8"/>
        <v>0</v>
      </c>
      <c r="T42" s="6">
        <f t="shared" si="9"/>
        <v>0</v>
      </c>
    </row>
    <row r="43" spans="1:20" x14ac:dyDescent="0.25">
      <c r="A43" s="14">
        <v>8065</v>
      </c>
      <c r="B43" s="15" t="s">
        <v>105</v>
      </c>
      <c r="C43" s="16">
        <v>960</v>
      </c>
      <c r="D43" s="17" t="s">
        <v>100</v>
      </c>
      <c r="E43" s="144">
        <v>45845</v>
      </c>
      <c r="F43" s="18">
        <f t="shared" si="0"/>
        <v>2.1898686440677967E-2</v>
      </c>
      <c r="G43" s="6">
        <f t="shared" si="12"/>
        <v>6460.1125000000002</v>
      </c>
      <c r="H43" s="19">
        <v>295000</v>
      </c>
      <c r="I43" s="20">
        <v>1</v>
      </c>
      <c r="J43" s="20">
        <v>0</v>
      </c>
      <c r="K43" s="20">
        <v>0</v>
      </c>
      <c r="L43" s="21">
        <f t="shared" si="1"/>
        <v>960</v>
      </c>
      <c r="M43" s="21">
        <f t="shared" si="2"/>
        <v>0</v>
      </c>
      <c r="N43" s="21">
        <f t="shared" si="3"/>
        <v>0</v>
      </c>
      <c r="O43" s="7">
        <f t="shared" si="4"/>
        <v>6460.1125000000002</v>
      </c>
      <c r="P43" s="7">
        <f t="shared" si="5"/>
        <v>0</v>
      </c>
      <c r="Q43" s="7">
        <f t="shared" si="6"/>
        <v>0</v>
      </c>
      <c r="R43" s="22">
        <f t="shared" si="7"/>
        <v>295000</v>
      </c>
      <c r="S43" s="6">
        <f t="shared" si="8"/>
        <v>0</v>
      </c>
      <c r="T43" s="6">
        <f t="shared" si="9"/>
        <v>0</v>
      </c>
    </row>
    <row r="44" spans="1:20" x14ac:dyDescent="0.25">
      <c r="A44" s="14">
        <v>8063</v>
      </c>
      <c r="B44" s="15" t="s">
        <v>106</v>
      </c>
      <c r="C44" s="16">
        <v>2099</v>
      </c>
      <c r="D44" s="17" t="s">
        <v>100</v>
      </c>
      <c r="E44" s="144">
        <v>45845</v>
      </c>
      <c r="F44" s="18">
        <f t="shared" si="0"/>
        <v>0.23855515909090907</v>
      </c>
      <c r="G44" s="6">
        <f t="shared" si="12"/>
        <v>152198.19149999999</v>
      </c>
      <c r="H44" s="19">
        <v>638000</v>
      </c>
      <c r="I44" s="20">
        <v>1</v>
      </c>
      <c r="J44" s="20">
        <v>0</v>
      </c>
      <c r="K44" s="20">
        <v>0</v>
      </c>
      <c r="L44" s="21">
        <f t="shared" si="1"/>
        <v>2099</v>
      </c>
      <c r="M44" s="21">
        <f t="shared" si="2"/>
        <v>0</v>
      </c>
      <c r="N44" s="21">
        <f t="shared" si="3"/>
        <v>0</v>
      </c>
      <c r="O44" s="7">
        <f t="shared" si="4"/>
        <v>152198.19149999999</v>
      </c>
      <c r="P44" s="7">
        <f t="shared" si="5"/>
        <v>0</v>
      </c>
      <c r="Q44" s="7">
        <f t="shared" si="6"/>
        <v>0</v>
      </c>
      <c r="R44" s="22">
        <f t="shared" si="7"/>
        <v>638000</v>
      </c>
      <c r="S44" s="6">
        <f t="shared" si="8"/>
        <v>0</v>
      </c>
      <c r="T44" s="6">
        <f t="shared" si="9"/>
        <v>0</v>
      </c>
    </row>
    <row r="45" spans="1:20" x14ac:dyDescent="0.25">
      <c r="A45" s="14">
        <v>8079</v>
      </c>
      <c r="B45" s="15" t="s">
        <v>107</v>
      </c>
      <c r="C45" s="16">
        <v>12770</v>
      </c>
      <c r="D45" s="17">
        <v>1926</v>
      </c>
      <c r="E45" s="144">
        <v>45839</v>
      </c>
      <c r="F45" s="18">
        <f t="shared" si="0"/>
        <v>3.4414404493144653E-2</v>
      </c>
      <c r="G45" s="6">
        <v>100000</v>
      </c>
      <c r="H45" s="19">
        <v>2905760</v>
      </c>
      <c r="I45" s="20">
        <v>1</v>
      </c>
      <c r="J45" s="20">
        <v>0</v>
      </c>
      <c r="K45" s="20">
        <v>0</v>
      </c>
      <c r="L45" s="21">
        <f t="shared" si="1"/>
        <v>12770</v>
      </c>
      <c r="M45" s="21">
        <f t="shared" si="2"/>
        <v>0</v>
      </c>
      <c r="N45" s="21">
        <f t="shared" si="3"/>
        <v>0</v>
      </c>
      <c r="O45" s="7">
        <f t="shared" si="4"/>
        <v>100000</v>
      </c>
      <c r="P45" s="7">
        <f t="shared" si="5"/>
        <v>0</v>
      </c>
      <c r="Q45" s="7">
        <f t="shared" si="6"/>
        <v>0</v>
      </c>
      <c r="R45" s="22">
        <f t="shared" si="7"/>
        <v>2905760</v>
      </c>
      <c r="S45" s="6">
        <f t="shared" si="8"/>
        <v>0</v>
      </c>
      <c r="T45" s="6">
        <f t="shared" si="9"/>
        <v>0</v>
      </c>
    </row>
    <row r="46" spans="1:20" x14ac:dyDescent="0.25">
      <c r="A46" s="14">
        <v>8066</v>
      </c>
      <c r="B46" s="15" t="s">
        <v>108</v>
      </c>
      <c r="C46" s="16">
        <v>1288</v>
      </c>
      <c r="D46" s="17" t="s">
        <v>56</v>
      </c>
      <c r="E46" s="144">
        <v>45845</v>
      </c>
      <c r="F46" s="18">
        <f t="shared" si="0"/>
        <v>7.0436133561643827E-2</v>
      </c>
      <c r="G46" s="6">
        <f t="shared" ref="G46:G64" si="13">VLOOKUP(A46,RANGE2,9,FALSE())</f>
        <v>10283.675499999999</v>
      </c>
      <c r="H46" s="19">
        <v>146000</v>
      </c>
      <c r="I46" s="20">
        <v>1</v>
      </c>
      <c r="J46" s="20">
        <v>0</v>
      </c>
      <c r="K46" s="20">
        <v>0</v>
      </c>
      <c r="L46" s="21">
        <f t="shared" si="1"/>
        <v>1288</v>
      </c>
      <c r="M46" s="21">
        <f t="shared" si="2"/>
        <v>0</v>
      </c>
      <c r="N46" s="21">
        <f t="shared" si="3"/>
        <v>0</v>
      </c>
      <c r="O46" s="7">
        <f t="shared" si="4"/>
        <v>10283.675499999999</v>
      </c>
      <c r="P46" s="7">
        <f t="shared" si="5"/>
        <v>0</v>
      </c>
      <c r="Q46" s="7">
        <f t="shared" si="6"/>
        <v>0</v>
      </c>
      <c r="R46" s="22">
        <f t="shared" si="7"/>
        <v>146000</v>
      </c>
      <c r="S46" s="6">
        <f t="shared" si="8"/>
        <v>0</v>
      </c>
      <c r="T46" s="6">
        <f t="shared" si="9"/>
        <v>0</v>
      </c>
    </row>
    <row r="47" spans="1:20" x14ac:dyDescent="0.25">
      <c r="A47" s="14">
        <v>8070</v>
      </c>
      <c r="B47" s="15" t="s">
        <v>109</v>
      </c>
      <c r="C47" s="16">
        <v>225</v>
      </c>
      <c r="D47" s="17" t="s">
        <v>110</v>
      </c>
      <c r="E47" s="144">
        <v>45832</v>
      </c>
      <c r="F47" s="18">
        <f t="shared" si="0"/>
        <v>0</v>
      </c>
      <c r="G47" s="6">
        <f t="shared" si="13"/>
        <v>0</v>
      </c>
      <c r="H47" s="19">
        <v>35000</v>
      </c>
      <c r="I47" s="20">
        <v>1</v>
      </c>
      <c r="J47" s="20">
        <v>0</v>
      </c>
      <c r="K47" s="20">
        <v>0</v>
      </c>
      <c r="L47" s="21">
        <f t="shared" si="1"/>
        <v>225</v>
      </c>
      <c r="M47" s="21">
        <f t="shared" si="2"/>
        <v>0</v>
      </c>
      <c r="N47" s="21">
        <f t="shared" si="3"/>
        <v>0</v>
      </c>
      <c r="O47" s="7">
        <f t="shared" si="4"/>
        <v>0</v>
      </c>
      <c r="P47" s="7">
        <f t="shared" si="5"/>
        <v>0</v>
      </c>
      <c r="Q47" s="7">
        <f t="shared" si="6"/>
        <v>0</v>
      </c>
      <c r="R47" s="22">
        <f t="shared" si="7"/>
        <v>35000</v>
      </c>
      <c r="S47" s="6">
        <f t="shared" si="8"/>
        <v>0</v>
      </c>
      <c r="T47" s="6">
        <f t="shared" si="9"/>
        <v>0</v>
      </c>
    </row>
    <row r="48" spans="1:20" x14ac:dyDescent="0.25">
      <c r="A48" s="14">
        <v>8069</v>
      </c>
      <c r="B48" s="15" t="s">
        <v>111</v>
      </c>
      <c r="C48" s="16">
        <v>1320</v>
      </c>
      <c r="D48" s="17" t="s">
        <v>112</v>
      </c>
      <c r="F48" s="18" t="str">
        <f t="shared" si="0"/>
        <v/>
      </c>
      <c r="G48" s="6" t="s">
        <v>35</v>
      </c>
      <c r="H48" s="19">
        <v>89000</v>
      </c>
      <c r="I48" s="20">
        <v>1</v>
      </c>
      <c r="J48" s="20">
        <v>0</v>
      </c>
      <c r="K48" s="20">
        <v>0</v>
      </c>
      <c r="L48" s="21">
        <f t="shared" si="1"/>
        <v>1320</v>
      </c>
      <c r="M48" s="21">
        <f t="shared" si="2"/>
        <v>0</v>
      </c>
      <c r="N48" s="21">
        <f t="shared" si="3"/>
        <v>0</v>
      </c>
      <c r="O48" s="7" t="str">
        <f t="shared" si="4"/>
        <v/>
      </c>
      <c r="P48" s="7" t="str">
        <f t="shared" si="5"/>
        <v/>
      </c>
      <c r="Q48" s="7" t="str">
        <f t="shared" si="6"/>
        <v/>
      </c>
      <c r="R48" s="22">
        <f t="shared" si="7"/>
        <v>89000</v>
      </c>
      <c r="S48" s="6">
        <f t="shared" si="8"/>
        <v>0</v>
      </c>
      <c r="T48" s="6">
        <f t="shared" si="9"/>
        <v>0</v>
      </c>
    </row>
    <row r="49" spans="1:20" x14ac:dyDescent="0.25">
      <c r="A49" s="14">
        <v>8068</v>
      </c>
      <c r="B49" s="15" t="s">
        <v>113</v>
      </c>
      <c r="C49" s="16">
        <v>846</v>
      </c>
      <c r="D49" s="17" t="s">
        <v>112</v>
      </c>
      <c r="E49" s="144">
        <v>45845</v>
      </c>
      <c r="F49" s="18">
        <f t="shared" si="0"/>
        <v>0.12313866949152542</v>
      </c>
      <c r="G49" s="6">
        <f t="shared" si="13"/>
        <v>7265.1814999999997</v>
      </c>
      <c r="H49" s="19">
        <v>59000</v>
      </c>
      <c r="I49" s="20">
        <v>1</v>
      </c>
      <c r="J49" s="20">
        <v>0</v>
      </c>
      <c r="K49" s="20">
        <v>0</v>
      </c>
      <c r="L49" s="21">
        <f t="shared" si="1"/>
        <v>846</v>
      </c>
      <c r="M49" s="21">
        <f t="shared" si="2"/>
        <v>0</v>
      </c>
      <c r="N49" s="21">
        <f t="shared" si="3"/>
        <v>0</v>
      </c>
      <c r="O49" s="7">
        <f t="shared" si="4"/>
        <v>7265.1814999999997</v>
      </c>
      <c r="P49" s="7">
        <f t="shared" si="5"/>
        <v>0</v>
      </c>
      <c r="Q49" s="7">
        <f t="shared" si="6"/>
        <v>0</v>
      </c>
      <c r="R49" s="22">
        <f t="shared" si="7"/>
        <v>59000</v>
      </c>
      <c r="S49" s="6">
        <f t="shared" si="8"/>
        <v>0</v>
      </c>
      <c r="T49" s="6">
        <f t="shared" si="9"/>
        <v>0</v>
      </c>
    </row>
    <row r="50" spans="1:20" x14ac:dyDescent="0.25">
      <c r="A50" s="14">
        <v>8054</v>
      </c>
      <c r="B50" s="15" t="s">
        <v>114</v>
      </c>
      <c r="C50" s="16">
        <v>972</v>
      </c>
      <c r="D50" s="17" t="s">
        <v>100</v>
      </c>
      <c r="E50" s="144">
        <v>45846</v>
      </c>
      <c r="F50" s="18">
        <f t="shared" si="0"/>
        <v>8.7537095482546193E-2</v>
      </c>
      <c r="G50" s="6">
        <f t="shared" si="13"/>
        <v>42630.565499999997</v>
      </c>
      <c r="H50" s="19">
        <v>487000</v>
      </c>
      <c r="I50" s="20">
        <v>1</v>
      </c>
      <c r="J50" s="20">
        <v>0</v>
      </c>
      <c r="K50" s="20">
        <v>0</v>
      </c>
      <c r="L50" s="21">
        <f t="shared" si="1"/>
        <v>972</v>
      </c>
      <c r="M50" s="21">
        <f t="shared" si="2"/>
        <v>0</v>
      </c>
      <c r="N50" s="21">
        <f t="shared" si="3"/>
        <v>0</v>
      </c>
      <c r="O50" s="7">
        <f t="shared" si="4"/>
        <v>42630.565499999997</v>
      </c>
      <c r="P50" s="7">
        <f t="shared" si="5"/>
        <v>0</v>
      </c>
      <c r="Q50" s="7">
        <f t="shared" si="6"/>
        <v>0</v>
      </c>
      <c r="R50" s="22">
        <f t="shared" si="7"/>
        <v>487000</v>
      </c>
      <c r="S50" s="6">
        <f t="shared" si="8"/>
        <v>0</v>
      </c>
      <c r="T50" s="6">
        <f t="shared" si="9"/>
        <v>0</v>
      </c>
    </row>
    <row r="51" spans="1:20" x14ac:dyDescent="0.25">
      <c r="A51" s="14">
        <v>8067</v>
      </c>
      <c r="B51" s="15" t="s">
        <v>115</v>
      </c>
      <c r="C51" s="16">
        <v>836</v>
      </c>
      <c r="D51" s="17" t="s">
        <v>116</v>
      </c>
      <c r="E51" s="144">
        <v>45845</v>
      </c>
      <c r="F51" s="18">
        <f t="shared" si="0"/>
        <v>1.0820796137339056E-2</v>
      </c>
      <c r="G51" s="6">
        <f t="shared" si="13"/>
        <v>2521.2455</v>
      </c>
      <c r="H51" s="19">
        <v>233000</v>
      </c>
      <c r="I51" s="20">
        <v>1</v>
      </c>
      <c r="J51" s="20">
        <v>0</v>
      </c>
      <c r="K51" s="20">
        <v>0</v>
      </c>
      <c r="L51" s="21">
        <f t="shared" si="1"/>
        <v>836</v>
      </c>
      <c r="M51" s="21">
        <f t="shared" si="2"/>
        <v>0</v>
      </c>
      <c r="N51" s="21">
        <f t="shared" si="3"/>
        <v>0</v>
      </c>
      <c r="O51" s="7">
        <f t="shared" si="4"/>
        <v>2521.2455</v>
      </c>
      <c r="P51" s="7">
        <f t="shared" si="5"/>
        <v>0</v>
      </c>
      <c r="Q51" s="7">
        <f t="shared" si="6"/>
        <v>0</v>
      </c>
      <c r="R51" s="22">
        <f t="shared" si="7"/>
        <v>233000</v>
      </c>
      <c r="S51" s="6">
        <f t="shared" si="8"/>
        <v>0</v>
      </c>
      <c r="T51" s="6">
        <f t="shared" si="9"/>
        <v>0</v>
      </c>
    </row>
    <row r="52" spans="1:20" x14ac:dyDescent="0.25">
      <c r="A52" s="14">
        <v>8071</v>
      </c>
      <c r="B52" s="15" t="s">
        <v>117</v>
      </c>
      <c r="C52" s="16">
        <v>1333</v>
      </c>
      <c r="D52" s="17" t="s">
        <v>71</v>
      </c>
      <c r="E52" s="144">
        <v>45832</v>
      </c>
      <c r="F52" s="18">
        <f t="shared" si="0"/>
        <v>0</v>
      </c>
      <c r="G52" s="6">
        <f t="shared" si="13"/>
        <v>0</v>
      </c>
      <c r="H52" s="19">
        <v>300000</v>
      </c>
      <c r="I52" s="20">
        <v>1</v>
      </c>
      <c r="J52" s="20">
        <v>0</v>
      </c>
      <c r="K52" s="20">
        <v>0</v>
      </c>
      <c r="L52" s="21">
        <f t="shared" si="1"/>
        <v>1333</v>
      </c>
      <c r="M52" s="21">
        <f t="shared" si="2"/>
        <v>0</v>
      </c>
      <c r="N52" s="21">
        <f t="shared" si="3"/>
        <v>0</v>
      </c>
      <c r="O52" s="7">
        <f t="shared" si="4"/>
        <v>0</v>
      </c>
      <c r="P52" s="7">
        <f t="shared" si="5"/>
        <v>0</v>
      </c>
      <c r="Q52" s="7">
        <f t="shared" si="6"/>
        <v>0</v>
      </c>
      <c r="R52" s="22">
        <f t="shared" si="7"/>
        <v>300000</v>
      </c>
      <c r="S52" s="6">
        <f t="shared" si="8"/>
        <v>0</v>
      </c>
      <c r="T52" s="6">
        <f t="shared" si="9"/>
        <v>0</v>
      </c>
    </row>
    <row r="53" spans="1:20" x14ac:dyDescent="0.25">
      <c r="A53" s="14">
        <v>8072</v>
      </c>
      <c r="B53" s="15" t="s">
        <v>118</v>
      </c>
      <c r="C53" s="16">
        <v>1333</v>
      </c>
      <c r="D53" s="17" t="s">
        <v>71</v>
      </c>
      <c r="E53" s="144">
        <v>45834</v>
      </c>
      <c r="F53" s="18">
        <f t="shared" si="0"/>
        <v>7.5496666666666672E-3</v>
      </c>
      <c r="G53" s="6">
        <f t="shared" si="13"/>
        <v>2264.9</v>
      </c>
      <c r="H53" s="19">
        <v>300000</v>
      </c>
      <c r="I53" s="20">
        <v>1</v>
      </c>
      <c r="J53" s="20">
        <v>0</v>
      </c>
      <c r="K53" s="20">
        <v>0</v>
      </c>
      <c r="L53" s="21">
        <f t="shared" si="1"/>
        <v>1333</v>
      </c>
      <c r="M53" s="21">
        <f t="shared" si="2"/>
        <v>0</v>
      </c>
      <c r="N53" s="21">
        <f t="shared" si="3"/>
        <v>0</v>
      </c>
      <c r="O53" s="7">
        <f t="shared" si="4"/>
        <v>2264.9</v>
      </c>
      <c r="P53" s="7">
        <f t="shared" si="5"/>
        <v>0</v>
      </c>
      <c r="Q53" s="7">
        <f t="shared" si="6"/>
        <v>0</v>
      </c>
      <c r="R53" s="22">
        <f t="shared" si="7"/>
        <v>300000</v>
      </c>
      <c r="S53" s="6">
        <f t="shared" si="8"/>
        <v>0</v>
      </c>
      <c r="T53" s="6">
        <f t="shared" si="9"/>
        <v>0</v>
      </c>
    </row>
    <row r="54" spans="1:20" x14ac:dyDescent="0.25">
      <c r="A54" s="14">
        <v>8077</v>
      </c>
      <c r="B54" s="15" t="s">
        <v>119</v>
      </c>
      <c r="C54" s="16">
        <v>1373</v>
      </c>
      <c r="D54" s="17" t="s">
        <v>104</v>
      </c>
      <c r="E54" s="144">
        <v>45834</v>
      </c>
      <c r="F54" s="18">
        <f t="shared" si="0"/>
        <v>4.7682105263157897E-3</v>
      </c>
      <c r="G54" s="6">
        <f t="shared" si="13"/>
        <v>2264.9</v>
      </c>
      <c r="H54" s="19">
        <v>475000</v>
      </c>
      <c r="I54" s="20">
        <v>1</v>
      </c>
      <c r="J54" s="20">
        <v>0</v>
      </c>
      <c r="K54" s="20">
        <v>0</v>
      </c>
      <c r="L54" s="21">
        <f t="shared" si="1"/>
        <v>1373</v>
      </c>
      <c r="M54" s="21">
        <f t="shared" si="2"/>
        <v>0</v>
      </c>
      <c r="N54" s="21">
        <f t="shared" si="3"/>
        <v>0</v>
      </c>
      <c r="O54" s="7">
        <f t="shared" si="4"/>
        <v>2264.9</v>
      </c>
      <c r="P54" s="7">
        <f t="shared" si="5"/>
        <v>0</v>
      </c>
      <c r="Q54" s="7">
        <f t="shared" si="6"/>
        <v>0</v>
      </c>
      <c r="R54" s="22">
        <f t="shared" si="7"/>
        <v>475000</v>
      </c>
      <c r="S54" s="6">
        <f t="shared" si="8"/>
        <v>0</v>
      </c>
      <c r="T54" s="6">
        <f t="shared" si="9"/>
        <v>0</v>
      </c>
    </row>
    <row r="55" spans="1:20" x14ac:dyDescent="0.25">
      <c r="A55" s="14">
        <v>8078</v>
      </c>
      <c r="B55" s="15" t="s">
        <v>120</v>
      </c>
      <c r="C55" s="16">
        <v>1373</v>
      </c>
      <c r="D55" s="17" t="s">
        <v>104</v>
      </c>
      <c r="E55" s="144">
        <v>45834</v>
      </c>
      <c r="F55" s="18">
        <f t="shared" si="0"/>
        <v>4.7682105263157897E-3</v>
      </c>
      <c r="G55" s="6">
        <f t="shared" si="13"/>
        <v>2264.9</v>
      </c>
      <c r="H55" s="19">
        <v>475000</v>
      </c>
      <c r="I55" s="20">
        <v>1</v>
      </c>
      <c r="J55" s="20">
        <v>0</v>
      </c>
      <c r="K55" s="20">
        <v>0</v>
      </c>
      <c r="L55" s="21">
        <f t="shared" si="1"/>
        <v>1373</v>
      </c>
      <c r="M55" s="21">
        <f t="shared" si="2"/>
        <v>0</v>
      </c>
      <c r="N55" s="21">
        <f t="shared" si="3"/>
        <v>0</v>
      </c>
      <c r="O55" s="7">
        <f t="shared" si="4"/>
        <v>2264.9</v>
      </c>
      <c r="P55" s="7">
        <f t="shared" si="5"/>
        <v>0</v>
      </c>
      <c r="Q55" s="7">
        <f t="shared" si="6"/>
        <v>0</v>
      </c>
      <c r="R55" s="22">
        <f t="shared" si="7"/>
        <v>475000</v>
      </c>
      <c r="S55" s="6">
        <f t="shared" si="8"/>
        <v>0</v>
      </c>
      <c r="T55" s="6">
        <f t="shared" si="9"/>
        <v>0</v>
      </c>
    </row>
    <row r="56" spans="1:20" x14ac:dyDescent="0.25">
      <c r="A56" s="14">
        <v>8058</v>
      </c>
      <c r="B56" s="15" t="s">
        <v>121</v>
      </c>
      <c r="C56" s="16">
        <v>154</v>
      </c>
      <c r="D56" s="17" t="s">
        <v>100</v>
      </c>
      <c r="E56" s="144">
        <v>45834</v>
      </c>
      <c r="F56" s="18">
        <f t="shared" si="0"/>
        <v>0</v>
      </c>
      <c r="G56" s="6">
        <f t="shared" si="13"/>
        <v>0</v>
      </c>
      <c r="H56" s="19">
        <v>32000</v>
      </c>
      <c r="I56" s="20">
        <v>1</v>
      </c>
      <c r="J56" s="20">
        <v>0</v>
      </c>
      <c r="K56" s="20">
        <v>0</v>
      </c>
      <c r="L56" s="21">
        <f t="shared" si="1"/>
        <v>154</v>
      </c>
      <c r="M56" s="21">
        <f t="shared" si="2"/>
        <v>0</v>
      </c>
      <c r="N56" s="21">
        <f t="shared" si="3"/>
        <v>0</v>
      </c>
      <c r="O56" s="7">
        <f t="shared" si="4"/>
        <v>0</v>
      </c>
      <c r="P56" s="7">
        <f t="shared" si="5"/>
        <v>0</v>
      </c>
      <c r="Q56" s="7">
        <f t="shared" si="6"/>
        <v>0</v>
      </c>
      <c r="R56" s="22">
        <f t="shared" si="7"/>
        <v>32000</v>
      </c>
      <c r="S56" s="6">
        <f t="shared" si="8"/>
        <v>0</v>
      </c>
      <c r="T56" s="6">
        <f t="shared" si="9"/>
        <v>0</v>
      </c>
    </row>
    <row r="57" spans="1:20" x14ac:dyDescent="0.25">
      <c r="A57" s="14">
        <v>8059</v>
      </c>
      <c r="B57" s="15" t="s">
        <v>122</v>
      </c>
      <c r="C57" s="16">
        <v>314</v>
      </c>
      <c r="D57" s="17" t="s">
        <v>100</v>
      </c>
      <c r="E57" s="144">
        <v>45834</v>
      </c>
      <c r="F57" s="18">
        <f t="shared" si="0"/>
        <v>0.160859375</v>
      </c>
      <c r="G57" s="6">
        <f t="shared" si="13"/>
        <v>5147.5</v>
      </c>
      <c r="H57" s="19">
        <v>32000</v>
      </c>
      <c r="I57" s="20">
        <v>1</v>
      </c>
      <c r="J57" s="20">
        <v>0</v>
      </c>
      <c r="K57" s="20">
        <v>0</v>
      </c>
      <c r="L57" s="21">
        <f t="shared" si="1"/>
        <v>314</v>
      </c>
      <c r="M57" s="21">
        <f t="shared" si="2"/>
        <v>0</v>
      </c>
      <c r="N57" s="21">
        <f t="shared" si="3"/>
        <v>0</v>
      </c>
      <c r="O57" s="7">
        <f t="shared" si="4"/>
        <v>5147.5</v>
      </c>
      <c r="P57" s="7">
        <f t="shared" si="5"/>
        <v>0</v>
      </c>
      <c r="Q57" s="7">
        <f t="shared" si="6"/>
        <v>0</v>
      </c>
      <c r="R57" s="22">
        <f t="shared" si="7"/>
        <v>32000</v>
      </c>
      <c r="S57" s="6">
        <f t="shared" si="8"/>
        <v>0</v>
      </c>
      <c r="T57" s="6">
        <f t="shared" si="9"/>
        <v>0</v>
      </c>
    </row>
    <row r="58" spans="1:20" x14ac:dyDescent="0.25">
      <c r="A58" s="14">
        <v>8062</v>
      </c>
      <c r="B58" s="15" t="s">
        <v>123</v>
      </c>
      <c r="C58" s="16">
        <v>2784</v>
      </c>
      <c r="D58" s="17" t="s">
        <v>100</v>
      </c>
      <c r="E58" s="144">
        <v>45846</v>
      </c>
      <c r="F58" s="18">
        <f t="shared" si="0"/>
        <v>0.1169869347107438</v>
      </c>
      <c r="G58" s="6">
        <f t="shared" si="13"/>
        <v>70777.095499999996</v>
      </c>
      <c r="H58" s="19">
        <v>605000</v>
      </c>
      <c r="I58" s="20">
        <v>1</v>
      </c>
      <c r="J58" s="20">
        <v>0</v>
      </c>
      <c r="K58" s="20">
        <v>0</v>
      </c>
      <c r="L58" s="21">
        <f t="shared" si="1"/>
        <v>2784</v>
      </c>
      <c r="M58" s="21">
        <f t="shared" si="2"/>
        <v>0</v>
      </c>
      <c r="N58" s="21">
        <f t="shared" si="3"/>
        <v>0</v>
      </c>
      <c r="O58" s="7">
        <f t="shared" si="4"/>
        <v>70777.095499999996</v>
      </c>
      <c r="P58" s="7">
        <f t="shared" si="5"/>
        <v>0</v>
      </c>
      <c r="Q58" s="7">
        <f t="shared" si="6"/>
        <v>0</v>
      </c>
      <c r="R58" s="22">
        <f t="shared" si="7"/>
        <v>605000</v>
      </c>
      <c r="S58" s="6">
        <f t="shared" si="8"/>
        <v>0</v>
      </c>
      <c r="T58" s="6">
        <f t="shared" si="9"/>
        <v>0</v>
      </c>
    </row>
    <row r="59" spans="1:20" x14ac:dyDescent="0.25">
      <c r="A59" s="14">
        <v>8051</v>
      </c>
      <c r="B59" s="15" t="s">
        <v>124</v>
      </c>
      <c r="C59" s="16">
        <v>1146</v>
      </c>
      <c r="D59" s="17" t="s">
        <v>100</v>
      </c>
      <c r="E59" s="144">
        <v>45846</v>
      </c>
      <c r="F59" s="18">
        <f t="shared" si="0"/>
        <v>0.18075742550790067</v>
      </c>
      <c r="G59" s="6">
        <f t="shared" si="13"/>
        <v>80075.539499999999</v>
      </c>
      <c r="H59" s="19">
        <v>443000</v>
      </c>
      <c r="I59" s="20">
        <v>1</v>
      </c>
      <c r="J59" s="20">
        <v>0</v>
      </c>
      <c r="K59" s="20">
        <v>0</v>
      </c>
      <c r="L59" s="21">
        <f t="shared" si="1"/>
        <v>1146</v>
      </c>
      <c r="M59" s="21">
        <f t="shared" si="2"/>
        <v>0</v>
      </c>
      <c r="N59" s="21">
        <f t="shared" si="3"/>
        <v>0</v>
      </c>
      <c r="O59" s="7">
        <f t="shared" si="4"/>
        <v>80075.539499999999</v>
      </c>
      <c r="P59" s="7">
        <f t="shared" si="5"/>
        <v>0</v>
      </c>
      <c r="Q59" s="7">
        <f t="shared" si="6"/>
        <v>0</v>
      </c>
      <c r="R59" s="22">
        <f t="shared" si="7"/>
        <v>443000</v>
      </c>
      <c r="S59" s="6">
        <f t="shared" si="8"/>
        <v>0</v>
      </c>
      <c r="T59" s="6">
        <f t="shared" si="9"/>
        <v>0</v>
      </c>
    </row>
    <row r="60" spans="1:20" x14ac:dyDescent="0.25">
      <c r="A60" s="14">
        <v>8050</v>
      </c>
      <c r="B60" s="15" t="s">
        <v>125</v>
      </c>
      <c r="C60" s="16">
        <v>15441</v>
      </c>
      <c r="D60" s="17" t="s">
        <v>100</v>
      </c>
      <c r="E60" s="144">
        <v>45846</v>
      </c>
      <c r="F60" s="18">
        <f t="shared" si="0"/>
        <v>3.6193274610778439E-2</v>
      </c>
      <c r="G60" s="6">
        <f t="shared" si="13"/>
        <v>151106.9215</v>
      </c>
      <c r="H60" s="19">
        <v>4175000</v>
      </c>
      <c r="I60" s="20">
        <v>1</v>
      </c>
      <c r="J60" s="20">
        <v>0</v>
      </c>
      <c r="K60" s="20">
        <v>0</v>
      </c>
      <c r="L60" s="21">
        <f t="shared" si="1"/>
        <v>15441</v>
      </c>
      <c r="M60" s="21">
        <f t="shared" si="2"/>
        <v>0</v>
      </c>
      <c r="N60" s="21">
        <f t="shared" si="3"/>
        <v>0</v>
      </c>
      <c r="O60" s="7">
        <f t="shared" si="4"/>
        <v>151106.9215</v>
      </c>
      <c r="P60" s="7">
        <f t="shared" si="5"/>
        <v>0</v>
      </c>
      <c r="Q60" s="7">
        <f t="shared" si="6"/>
        <v>0</v>
      </c>
      <c r="R60" s="22">
        <f t="shared" si="7"/>
        <v>4175000</v>
      </c>
      <c r="S60" s="6">
        <f t="shared" si="8"/>
        <v>0</v>
      </c>
      <c r="T60" s="6">
        <f t="shared" si="9"/>
        <v>0</v>
      </c>
    </row>
    <row r="61" spans="1:20" x14ac:dyDescent="0.25">
      <c r="A61" s="14">
        <v>8052</v>
      </c>
      <c r="B61" s="15" t="s">
        <v>126</v>
      </c>
      <c r="C61" s="16">
        <v>6128</v>
      </c>
      <c r="D61" s="17" t="s">
        <v>127</v>
      </c>
      <c r="E61" s="144">
        <v>45845</v>
      </c>
      <c r="F61" s="18">
        <f t="shared" si="0"/>
        <v>7.7564569575471698E-2</v>
      </c>
      <c r="G61" s="6">
        <f t="shared" si="13"/>
        <v>32887.377500000002</v>
      </c>
      <c r="H61" s="19">
        <v>424000</v>
      </c>
      <c r="I61" s="20">
        <v>1</v>
      </c>
      <c r="J61" s="20">
        <v>0</v>
      </c>
      <c r="K61" s="20">
        <v>0</v>
      </c>
      <c r="L61" s="21">
        <f t="shared" si="1"/>
        <v>6128</v>
      </c>
      <c r="M61" s="21">
        <f t="shared" si="2"/>
        <v>0</v>
      </c>
      <c r="N61" s="21">
        <f t="shared" si="3"/>
        <v>0</v>
      </c>
      <c r="O61" s="7">
        <f t="shared" si="4"/>
        <v>32887.377500000002</v>
      </c>
      <c r="P61" s="7">
        <f t="shared" si="5"/>
        <v>0</v>
      </c>
      <c r="Q61" s="7">
        <f t="shared" si="6"/>
        <v>0</v>
      </c>
      <c r="R61" s="22">
        <f t="shared" si="7"/>
        <v>424000</v>
      </c>
      <c r="S61" s="6">
        <f t="shared" si="8"/>
        <v>0</v>
      </c>
      <c r="T61" s="6">
        <f t="shared" si="9"/>
        <v>0</v>
      </c>
    </row>
    <row r="62" spans="1:20" x14ac:dyDescent="0.25">
      <c r="A62" s="14">
        <v>8061</v>
      </c>
      <c r="B62" s="15" t="s">
        <v>128</v>
      </c>
      <c r="C62" s="16">
        <v>828</v>
      </c>
      <c r="D62" s="17" t="s">
        <v>100</v>
      </c>
      <c r="E62" s="144">
        <v>45845</v>
      </c>
      <c r="F62" s="18">
        <f t="shared" si="0"/>
        <v>6.5311325187969921E-2</v>
      </c>
      <c r="G62" s="6">
        <f t="shared" si="13"/>
        <v>17372.8125</v>
      </c>
      <c r="H62" s="19">
        <v>266000</v>
      </c>
      <c r="I62" s="20">
        <v>1</v>
      </c>
      <c r="J62" s="20">
        <v>0</v>
      </c>
      <c r="K62" s="20">
        <v>0</v>
      </c>
      <c r="L62" s="21">
        <f t="shared" si="1"/>
        <v>828</v>
      </c>
      <c r="M62" s="21">
        <f t="shared" si="2"/>
        <v>0</v>
      </c>
      <c r="N62" s="21">
        <f t="shared" si="3"/>
        <v>0</v>
      </c>
      <c r="O62" s="7">
        <f t="shared" si="4"/>
        <v>17372.8125</v>
      </c>
      <c r="P62" s="7">
        <f t="shared" si="5"/>
        <v>0</v>
      </c>
      <c r="Q62" s="7">
        <f t="shared" si="6"/>
        <v>0</v>
      </c>
      <c r="R62" s="22">
        <f t="shared" si="7"/>
        <v>266000</v>
      </c>
      <c r="S62" s="6">
        <f t="shared" si="8"/>
        <v>0</v>
      </c>
      <c r="T62" s="6">
        <f t="shared" si="9"/>
        <v>0</v>
      </c>
    </row>
    <row r="63" spans="1:20" x14ac:dyDescent="0.25">
      <c r="A63" s="14">
        <v>2150</v>
      </c>
      <c r="B63" s="15" t="s">
        <v>129</v>
      </c>
      <c r="C63" s="16">
        <v>209617</v>
      </c>
      <c r="D63" s="17" t="s">
        <v>130</v>
      </c>
      <c r="F63" s="18" t="str">
        <f t="shared" si="0"/>
        <v/>
      </c>
      <c r="G63" s="6" t="s">
        <v>35</v>
      </c>
      <c r="H63" s="19">
        <v>34998000</v>
      </c>
      <c r="I63" s="20">
        <v>0.04</v>
      </c>
      <c r="J63" s="20">
        <v>0.96</v>
      </c>
      <c r="K63" s="20">
        <v>0</v>
      </c>
      <c r="L63" s="21">
        <f t="shared" si="1"/>
        <v>8384.68</v>
      </c>
      <c r="M63" s="21">
        <f t="shared" si="2"/>
        <v>201232.32</v>
      </c>
      <c r="N63" s="21">
        <f t="shared" si="3"/>
        <v>0</v>
      </c>
      <c r="O63" s="7" t="str">
        <f t="shared" si="4"/>
        <v/>
      </c>
      <c r="P63" s="7" t="str">
        <f t="shared" si="5"/>
        <v/>
      </c>
      <c r="Q63" s="7" t="str">
        <f t="shared" si="6"/>
        <v/>
      </c>
      <c r="R63" s="22">
        <f t="shared" si="7"/>
        <v>1399920</v>
      </c>
      <c r="S63" s="6">
        <f t="shared" si="8"/>
        <v>33598080</v>
      </c>
      <c r="T63" s="6">
        <f t="shared" si="9"/>
        <v>0</v>
      </c>
    </row>
    <row r="64" spans="1:20" x14ac:dyDescent="0.25">
      <c r="A64" s="14">
        <v>2218</v>
      </c>
      <c r="B64" s="15" t="s">
        <v>131</v>
      </c>
      <c r="C64" s="16">
        <v>35407</v>
      </c>
      <c r="D64" s="17" t="s">
        <v>132</v>
      </c>
      <c r="E64" s="144">
        <v>45782</v>
      </c>
      <c r="F64" s="18">
        <f t="shared" si="0"/>
        <v>4.1411906677393407E-3</v>
      </c>
      <c r="G64" s="6">
        <f t="shared" si="13"/>
        <v>20590</v>
      </c>
      <c r="H64" s="19">
        <v>4972000</v>
      </c>
      <c r="I64" s="20">
        <v>0</v>
      </c>
      <c r="J64" s="20">
        <v>1</v>
      </c>
      <c r="K64" s="20">
        <v>0</v>
      </c>
      <c r="L64" s="21">
        <f t="shared" si="1"/>
        <v>0</v>
      </c>
      <c r="M64" s="21">
        <f t="shared" si="2"/>
        <v>35407</v>
      </c>
      <c r="N64" s="21">
        <f t="shared" si="3"/>
        <v>0</v>
      </c>
      <c r="O64" s="7">
        <f t="shared" si="4"/>
        <v>0</v>
      </c>
      <c r="P64" s="7">
        <f t="shared" si="5"/>
        <v>20590</v>
      </c>
      <c r="Q64" s="7">
        <f t="shared" si="6"/>
        <v>0</v>
      </c>
      <c r="R64" s="22">
        <f t="shared" si="7"/>
        <v>0</v>
      </c>
      <c r="S64" s="6">
        <f t="shared" si="8"/>
        <v>4972000</v>
      </c>
      <c r="T64" s="6">
        <f t="shared" si="9"/>
        <v>0</v>
      </c>
    </row>
    <row r="65" spans="1:20" x14ac:dyDescent="0.25">
      <c r="A65" s="14">
        <v>125</v>
      </c>
      <c r="B65" s="15" t="s">
        <v>133</v>
      </c>
      <c r="C65" s="16">
        <v>237704</v>
      </c>
      <c r="D65" s="17" t="s">
        <v>134</v>
      </c>
      <c r="E65" s="144">
        <v>43973</v>
      </c>
      <c r="F65" s="18" t="str">
        <f t="shared" si="0"/>
        <v/>
      </c>
      <c r="G65" s="6" t="s">
        <v>35</v>
      </c>
      <c r="H65" s="19">
        <v>36248000</v>
      </c>
      <c r="I65" s="20">
        <v>0</v>
      </c>
      <c r="J65" s="20">
        <v>1</v>
      </c>
      <c r="K65" s="20">
        <v>0</v>
      </c>
      <c r="L65" s="21">
        <f t="shared" si="1"/>
        <v>0</v>
      </c>
      <c r="M65" s="21">
        <f t="shared" si="2"/>
        <v>237704</v>
      </c>
      <c r="N65" s="21">
        <f t="shared" si="3"/>
        <v>0</v>
      </c>
      <c r="O65" s="7" t="str">
        <f t="shared" si="4"/>
        <v/>
      </c>
      <c r="P65" s="7" t="str">
        <f t="shared" si="5"/>
        <v/>
      </c>
      <c r="Q65" s="7" t="str">
        <f t="shared" si="6"/>
        <v/>
      </c>
      <c r="R65" s="22">
        <f t="shared" si="7"/>
        <v>0</v>
      </c>
      <c r="S65" s="6">
        <f t="shared" si="8"/>
        <v>36248000</v>
      </c>
      <c r="T65" s="6">
        <f t="shared" si="9"/>
        <v>0</v>
      </c>
    </row>
    <row r="66" spans="1:20" x14ac:dyDescent="0.25">
      <c r="A66" s="14">
        <v>2831</v>
      </c>
      <c r="B66" s="15" t="s">
        <v>135</v>
      </c>
      <c r="C66" s="16">
        <v>6184</v>
      </c>
      <c r="D66" s="17" t="s">
        <v>136</v>
      </c>
      <c r="E66" s="144">
        <v>45511</v>
      </c>
      <c r="F66" s="18">
        <f t="shared" ref="F66:F129" si="14">IF(G66="no data","",G66/H66)</f>
        <v>5.6429812834224602E-2</v>
      </c>
      <c r="G66" s="6">
        <f>VLOOKUP(A66,RANGE2,9,FALSE())</f>
        <v>42209.5</v>
      </c>
      <c r="H66" s="19">
        <v>748000</v>
      </c>
      <c r="I66" s="20">
        <v>0</v>
      </c>
      <c r="J66" s="20">
        <v>1</v>
      </c>
      <c r="K66" s="20">
        <v>0</v>
      </c>
      <c r="L66" s="21">
        <f t="shared" ref="L66:L129" si="15">$C66*I66</f>
        <v>0</v>
      </c>
      <c r="M66" s="21">
        <f t="shared" ref="M66:M129" si="16">$C66*J66</f>
        <v>6184</v>
      </c>
      <c r="N66" s="21">
        <f t="shared" ref="N66:N129" si="17">$C66*K66</f>
        <v>0</v>
      </c>
      <c r="O66" s="7">
        <f t="shared" ref="O66:O129" si="18">IF($G66="No Data","",$G66*I66)</f>
        <v>0</v>
      </c>
      <c r="P66" s="7">
        <f t="shared" ref="P66:P129" si="19">IF($G66="No Data","",$G66*J66)</f>
        <v>42209.5</v>
      </c>
      <c r="Q66" s="7">
        <f t="shared" ref="Q66:Q129" si="20">IF($G66="No Data","",$G66*K66)</f>
        <v>0</v>
      </c>
      <c r="R66" s="22">
        <f t="shared" ref="R66:R129" si="21">H66*I66</f>
        <v>0</v>
      </c>
      <c r="S66" s="6">
        <f t="shared" ref="S66:S129" si="22">H66*J66</f>
        <v>748000</v>
      </c>
      <c r="T66" s="6">
        <f t="shared" ref="T66:T129" si="23">H66*K66</f>
        <v>0</v>
      </c>
    </row>
    <row r="67" spans="1:20" x14ac:dyDescent="0.25">
      <c r="A67" s="14">
        <v>2832</v>
      </c>
      <c r="B67" s="15" t="s">
        <v>137</v>
      </c>
      <c r="C67" s="16">
        <v>6184</v>
      </c>
      <c r="D67" s="17" t="s">
        <v>136</v>
      </c>
      <c r="E67" s="144">
        <v>45511</v>
      </c>
      <c r="F67" s="18">
        <f t="shared" si="14"/>
        <v>6.3341510903426795E-2</v>
      </c>
      <c r="G67" s="6">
        <f>VLOOKUP(A67,RANGE2,9,FALSE())</f>
        <v>40665.25</v>
      </c>
      <c r="H67" s="19">
        <v>642000</v>
      </c>
      <c r="I67" s="20">
        <v>0</v>
      </c>
      <c r="J67" s="20">
        <v>1</v>
      </c>
      <c r="K67" s="20">
        <v>0</v>
      </c>
      <c r="L67" s="21">
        <f t="shared" si="15"/>
        <v>0</v>
      </c>
      <c r="M67" s="21">
        <f t="shared" si="16"/>
        <v>6184</v>
      </c>
      <c r="N67" s="21">
        <f t="shared" si="17"/>
        <v>0</v>
      </c>
      <c r="O67" s="7">
        <f t="shared" si="18"/>
        <v>0</v>
      </c>
      <c r="P67" s="7">
        <f t="shared" si="19"/>
        <v>40665.25</v>
      </c>
      <c r="Q67" s="7">
        <f t="shared" si="20"/>
        <v>0</v>
      </c>
      <c r="R67" s="22">
        <f t="shared" si="21"/>
        <v>0</v>
      </c>
      <c r="S67" s="6">
        <f t="shared" si="22"/>
        <v>642000</v>
      </c>
      <c r="T67" s="6">
        <f t="shared" si="23"/>
        <v>0</v>
      </c>
    </row>
    <row r="68" spans="1:20" x14ac:dyDescent="0.25">
      <c r="A68" s="14">
        <v>64</v>
      </c>
      <c r="B68" s="15" t="s">
        <v>138</v>
      </c>
      <c r="C68" s="16">
        <v>20727</v>
      </c>
      <c r="D68" s="17" t="s">
        <v>139</v>
      </c>
      <c r="E68" s="144">
        <v>45308</v>
      </c>
      <c r="F68" s="18">
        <f t="shared" si="14"/>
        <v>5.1078752706278568E-2</v>
      </c>
      <c r="G68" s="6">
        <f>VLOOKUP(A68,RANGE2,9,FALSE())</f>
        <v>424668.75</v>
      </c>
      <c r="H68" s="19">
        <v>8314000</v>
      </c>
      <c r="I68" s="20">
        <v>1</v>
      </c>
      <c r="J68" s="20">
        <v>0</v>
      </c>
      <c r="K68" s="20">
        <v>0</v>
      </c>
      <c r="L68" s="21">
        <f t="shared" si="15"/>
        <v>20727</v>
      </c>
      <c r="M68" s="21">
        <f t="shared" si="16"/>
        <v>0</v>
      </c>
      <c r="N68" s="21">
        <f t="shared" si="17"/>
        <v>0</v>
      </c>
      <c r="O68" s="7">
        <f t="shared" si="18"/>
        <v>424668.75</v>
      </c>
      <c r="P68" s="7">
        <f t="shared" si="19"/>
        <v>0</v>
      </c>
      <c r="Q68" s="7">
        <f t="shared" si="20"/>
        <v>0</v>
      </c>
      <c r="R68" s="22">
        <f t="shared" si="21"/>
        <v>8314000</v>
      </c>
      <c r="S68" s="6">
        <f t="shared" si="22"/>
        <v>0</v>
      </c>
      <c r="T68" s="6">
        <f t="shared" si="23"/>
        <v>0</v>
      </c>
    </row>
    <row r="69" spans="1:20" x14ac:dyDescent="0.25">
      <c r="A69" s="14">
        <v>527</v>
      </c>
      <c r="B69" s="15" t="s">
        <v>140</v>
      </c>
      <c r="C69" s="16">
        <v>249265</v>
      </c>
      <c r="D69" s="17" t="s">
        <v>96</v>
      </c>
      <c r="E69" s="144">
        <v>45777</v>
      </c>
      <c r="F69" s="18">
        <f t="shared" si="14"/>
        <v>6.7120825072441662E-3</v>
      </c>
      <c r="G69" s="6">
        <f>VLOOKUP(A69,RANGE2,9,FALSE())</f>
        <v>440111.25</v>
      </c>
      <c r="H69" s="19">
        <v>65570000</v>
      </c>
      <c r="I69" s="20">
        <v>1</v>
      </c>
      <c r="J69" s="20">
        <v>0</v>
      </c>
      <c r="K69" s="20">
        <v>0</v>
      </c>
      <c r="L69" s="21">
        <f t="shared" si="15"/>
        <v>249265</v>
      </c>
      <c r="M69" s="21">
        <f t="shared" si="16"/>
        <v>0</v>
      </c>
      <c r="N69" s="21">
        <f t="shared" si="17"/>
        <v>0</v>
      </c>
      <c r="O69" s="7">
        <f t="shared" si="18"/>
        <v>440111.25</v>
      </c>
      <c r="P69" s="7">
        <f t="shared" si="19"/>
        <v>0</v>
      </c>
      <c r="Q69" s="7">
        <f t="shared" si="20"/>
        <v>0</v>
      </c>
      <c r="R69" s="22">
        <f t="shared" si="21"/>
        <v>65570000</v>
      </c>
      <c r="S69" s="6">
        <f t="shared" si="22"/>
        <v>0</v>
      </c>
      <c r="T69" s="6">
        <f t="shared" si="23"/>
        <v>0</v>
      </c>
    </row>
    <row r="70" spans="1:20" x14ac:dyDescent="0.25">
      <c r="A70" s="14">
        <v>94</v>
      </c>
      <c r="B70" s="15" t="s">
        <v>141</v>
      </c>
      <c r="C70" s="16">
        <v>42755</v>
      </c>
      <c r="D70" s="17" t="s">
        <v>142</v>
      </c>
      <c r="E70" s="144">
        <v>45208</v>
      </c>
      <c r="F70" s="18">
        <f t="shared" si="14"/>
        <v>4.8033724186209312E-2</v>
      </c>
      <c r="G70" s="6">
        <f>VLOOKUP(A70,RANGE2,9,FALSE())</f>
        <v>823394.1</v>
      </c>
      <c r="H70" s="19">
        <v>17142000</v>
      </c>
      <c r="I70" s="20">
        <v>1</v>
      </c>
      <c r="J70" s="20">
        <v>0</v>
      </c>
      <c r="K70" s="20">
        <v>0</v>
      </c>
      <c r="L70" s="21">
        <f t="shared" si="15"/>
        <v>42755</v>
      </c>
      <c r="M70" s="21">
        <f t="shared" si="16"/>
        <v>0</v>
      </c>
      <c r="N70" s="21">
        <f t="shared" si="17"/>
        <v>0</v>
      </c>
      <c r="O70" s="7">
        <f t="shared" si="18"/>
        <v>823394.1</v>
      </c>
      <c r="P70" s="7">
        <f t="shared" si="19"/>
        <v>0</v>
      </c>
      <c r="Q70" s="7">
        <f t="shared" si="20"/>
        <v>0</v>
      </c>
      <c r="R70" s="22">
        <f t="shared" si="21"/>
        <v>17142000</v>
      </c>
      <c r="S70" s="6">
        <f t="shared" si="22"/>
        <v>0</v>
      </c>
      <c r="T70" s="6">
        <f t="shared" si="23"/>
        <v>0</v>
      </c>
    </row>
    <row r="71" spans="1:20" x14ac:dyDescent="0.25">
      <c r="A71" s="14">
        <v>5280</v>
      </c>
      <c r="B71" s="15" t="s">
        <v>143</v>
      </c>
      <c r="C71" s="16">
        <v>73488</v>
      </c>
      <c r="D71" s="17" t="s">
        <v>144</v>
      </c>
      <c r="E71" s="144">
        <v>40302</v>
      </c>
      <c r="F71" s="18" t="str">
        <f t="shared" si="14"/>
        <v/>
      </c>
      <c r="G71" s="6" t="s">
        <v>35</v>
      </c>
      <c r="H71" s="19">
        <v>35660000</v>
      </c>
      <c r="I71" s="20">
        <v>0.15</v>
      </c>
      <c r="J71" s="20">
        <v>0.85</v>
      </c>
      <c r="K71" s="20">
        <v>0</v>
      </c>
      <c r="L71" s="21">
        <f t="shared" si="15"/>
        <v>11023.199999999999</v>
      </c>
      <c r="M71" s="21">
        <f t="shared" si="16"/>
        <v>62464.799999999996</v>
      </c>
      <c r="N71" s="21">
        <f t="shared" si="17"/>
        <v>0</v>
      </c>
      <c r="O71" s="7" t="str">
        <f t="shared" si="18"/>
        <v/>
      </c>
      <c r="P71" s="7" t="str">
        <f t="shared" si="19"/>
        <v/>
      </c>
      <c r="Q71" s="7" t="str">
        <f t="shared" si="20"/>
        <v/>
      </c>
      <c r="R71" s="22">
        <f t="shared" si="21"/>
        <v>5349000</v>
      </c>
      <c r="S71" s="6">
        <f t="shared" si="22"/>
        <v>30311000</v>
      </c>
      <c r="T71" s="6">
        <f t="shared" si="23"/>
        <v>0</v>
      </c>
    </row>
    <row r="72" spans="1:20" x14ac:dyDescent="0.25">
      <c r="A72" s="14">
        <v>438</v>
      </c>
      <c r="B72" s="15" t="s">
        <v>145</v>
      </c>
      <c r="C72" s="16">
        <v>121156</v>
      </c>
      <c r="D72" s="17" t="s">
        <v>146</v>
      </c>
      <c r="E72" s="144">
        <v>45498</v>
      </c>
      <c r="F72" s="18">
        <f t="shared" si="14"/>
        <v>7.6737028112449798E-2</v>
      </c>
      <c r="G72" s="6">
        <f>VLOOKUP(A72,RANGE2,9,FALSE())</f>
        <v>4394729.5999999996</v>
      </c>
      <c r="H72" s="19">
        <v>57270000</v>
      </c>
      <c r="I72" s="20">
        <v>1</v>
      </c>
      <c r="J72" s="20">
        <v>0</v>
      </c>
      <c r="K72" s="20">
        <v>0</v>
      </c>
      <c r="L72" s="21">
        <f t="shared" si="15"/>
        <v>121156</v>
      </c>
      <c r="M72" s="21">
        <f t="shared" si="16"/>
        <v>0</v>
      </c>
      <c r="N72" s="21">
        <f t="shared" si="17"/>
        <v>0</v>
      </c>
      <c r="O72" s="7">
        <f t="shared" si="18"/>
        <v>4394729.5999999996</v>
      </c>
      <c r="P72" s="7">
        <f t="shared" si="19"/>
        <v>0</v>
      </c>
      <c r="Q72" s="7">
        <f t="shared" si="20"/>
        <v>0</v>
      </c>
      <c r="R72" s="22">
        <f t="shared" si="21"/>
        <v>57270000</v>
      </c>
      <c r="S72" s="6">
        <f t="shared" si="22"/>
        <v>0</v>
      </c>
      <c r="T72" s="6">
        <f t="shared" si="23"/>
        <v>0</v>
      </c>
    </row>
    <row r="73" spans="1:20" x14ac:dyDescent="0.25">
      <c r="A73" s="14">
        <v>5272</v>
      </c>
      <c r="B73" s="15" t="s">
        <v>147</v>
      </c>
      <c r="C73" s="16">
        <v>100</v>
      </c>
      <c r="D73" s="17" t="s">
        <v>144</v>
      </c>
      <c r="E73" s="144">
        <v>40302</v>
      </c>
      <c r="F73" s="18" t="str">
        <f t="shared" si="14"/>
        <v/>
      </c>
      <c r="G73" s="6" t="s">
        <v>35</v>
      </c>
      <c r="H73" s="19">
        <v>641000</v>
      </c>
      <c r="I73" s="20">
        <v>0</v>
      </c>
      <c r="J73" s="20">
        <v>1</v>
      </c>
      <c r="K73" s="20">
        <v>0</v>
      </c>
      <c r="L73" s="21">
        <f t="shared" si="15"/>
        <v>0</v>
      </c>
      <c r="M73" s="21">
        <f t="shared" si="16"/>
        <v>100</v>
      </c>
      <c r="N73" s="21">
        <f t="shared" si="17"/>
        <v>0</v>
      </c>
      <c r="O73" s="7" t="str">
        <f t="shared" si="18"/>
        <v/>
      </c>
      <c r="P73" s="7" t="str">
        <f t="shared" si="19"/>
        <v/>
      </c>
      <c r="Q73" s="7" t="str">
        <f t="shared" si="20"/>
        <v/>
      </c>
      <c r="R73" s="22">
        <f t="shared" si="21"/>
        <v>0</v>
      </c>
      <c r="S73" s="6">
        <f t="shared" si="22"/>
        <v>641000</v>
      </c>
      <c r="T73" s="6">
        <f t="shared" si="23"/>
        <v>0</v>
      </c>
    </row>
    <row r="74" spans="1:20" x14ac:dyDescent="0.25">
      <c r="A74" s="14">
        <v>2401</v>
      </c>
      <c r="B74" s="15" t="s">
        <v>148</v>
      </c>
      <c r="C74" s="16">
        <v>392</v>
      </c>
      <c r="D74" s="17" t="s">
        <v>149</v>
      </c>
      <c r="E74" s="144">
        <v>46079</v>
      </c>
      <c r="F74" s="18">
        <f t="shared" si="14"/>
        <v>0</v>
      </c>
      <c r="G74" s="6">
        <f t="shared" ref="G74:G87" si="24">VLOOKUP(A74,RANGE2,9,FALSE())</f>
        <v>0</v>
      </c>
      <c r="H74" s="19">
        <v>117000</v>
      </c>
      <c r="I74" s="20">
        <v>1</v>
      </c>
      <c r="J74" s="20">
        <v>0</v>
      </c>
      <c r="K74" s="20">
        <v>0</v>
      </c>
      <c r="L74" s="21">
        <f t="shared" si="15"/>
        <v>392</v>
      </c>
      <c r="M74" s="21">
        <f t="shared" si="16"/>
        <v>0</v>
      </c>
      <c r="N74" s="21">
        <f t="shared" si="17"/>
        <v>0</v>
      </c>
      <c r="O74" s="7">
        <f t="shared" si="18"/>
        <v>0</v>
      </c>
      <c r="P74" s="7">
        <f t="shared" si="19"/>
        <v>0</v>
      </c>
      <c r="Q74" s="7">
        <f t="shared" si="20"/>
        <v>0</v>
      </c>
      <c r="R74" s="22">
        <f t="shared" si="21"/>
        <v>117000</v>
      </c>
      <c r="S74" s="6">
        <f t="shared" si="22"/>
        <v>0</v>
      </c>
      <c r="T74" s="6">
        <f t="shared" si="23"/>
        <v>0</v>
      </c>
    </row>
    <row r="75" spans="1:20" x14ac:dyDescent="0.25">
      <c r="A75" s="14">
        <v>2404</v>
      </c>
      <c r="B75" s="15" t="s">
        <v>150</v>
      </c>
      <c r="C75" s="16">
        <v>1023</v>
      </c>
      <c r="D75" s="17" t="s">
        <v>151</v>
      </c>
      <c r="E75" s="144">
        <v>46078</v>
      </c>
      <c r="F75" s="18">
        <f t="shared" si="14"/>
        <v>0</v>
      </c>
      <c r="G75" s="6">
        <f t="shared" si="24"/>
        <v>0</v>
      </c>
      <c r="H75" s="19">
        <v>246000</v>
      </c>
      <c r="I75" s="20">
        <v>1</v>
      </c>
      <c r="J75" s="20">
        <v>0</v>
      </c>
      <c r="K75" s="20">
        <v>0</v>
      </c>
      <c r="L75" s="21">
        <f t="shared" si="15"/>
        <v>1023</v>
      </c>
      <c r="M75" s="21">
        <f t="shared" si="16"/>
        <v>0</v>
      </c>
      <c r="N75" s="21">
        <f t="shared" si="17"/>
        <v>0</v>
      </c>
      <c r="O75" s="7">
        <f t="shared" si="18"/>
        <v>0</v>
      </c>
      <c r="P75" s="7">
        <f t="shared" si="19"/>
        <v>0</v>
      </c>
      <c r="Q75" s="7">
        <f t="shared" si="20"/>
        <v>0</v>
      </c>
      <c r="R75" s="22">
        <f t="shared" si="21"/>
        <v>246000</v>
      </c>
      <c r="S75" s="6">
        <f t="shared" si="22"/>
        <v>0</v>
      </c>
      <c r="T75" s="6">
        <f t="shared" si="23"/>
        <v>0</v>
      </c>
    </row>
    <row r="76" spans="1:20" x14ac:dyDescent="0.25">
      <c r="A76" s="14">
        <v>2403</v>
      </c>
      <c r="B76" s="15" t="s">
        <v>152</v>
      </c>
      <c r="C76" s="16">
        <v>1036</v>
      </c>
      <c r="D76" s="17" t="s">
        <v>153</v>
      </c>
      <c r="E76" s="144">
        <v>46076</v>
      </c>
      <c r="F76" s="18">
        <f t="shared" si="14"/>
        <v>0</v>
      </c>
      <c r="G76" s="6">
        <f t="shared" si="24"/>
        <v>0</v>
      </c>
      <c r="H76" s="19">
        <v>231000</v>
      </c>
      <c r="I76" s="20">
        <v>1</v>
      </c>
      <c r="J76" s="20">
        <v>0</v>
      </c>
      <c r="K76" s="20">
        <v>0</v>
      </c>
      <c r="L76" s="21">
        <f t="shared" si="15"/>
        <v>1036</v>
      </c>
      <c r="M76" s="21">
        <f t="shared" si="16"/>
        <v>0</v>
      </c>
      <c r="N76" s="21">
        <f t="shared" si="17"/>
        <v>0</v>
      </c>
      <c r="O76" s="7">
        <f t="shared" si="18"/>
        <v>0</v>
      </c>
      <c r="P76" s="7">
        <f t="shared" si="19"/>
        <v>0</v>
      </c>
      <c r="Q76" s="7">
        <f t="shared" si="20"/>
        <v>0</v>
      </c>
      <c r="R76" s="22">
        <f t="shared" si="21"/>
        <v>231000</v>
      </c>
      <c r="S76" s="6">
        <f t="shared" si="22"/>
        <v>0</v>
      </c>
      <c r="T76" s="6">
        <f t="shared" si="23"/>
        <v>0</v>
      </c>
    </row>
    <row r="77" spans="1:20" x14ac:dyDescent="0.25">
      <c r="A77" s="14">
        <v>2402</v>
      </c>
      <c r="B77" s="15" t="s">
        <v>154</v>
      </c>
      <c r="C77" s="16">
        <v>2002</v>
      </c>
      <c r="D77" s="17" t="s">
        <v>153</v>
      </c>
      <c r="E77" s="144">
        <v>46080</v>
      </c>
      <c r="F77" s="18">
        <f t="shared" si="14"/>
        <v>2.204683962264151E-2</v>
      </c>
      <c r="G77" s="6">
        <f t="shared" si="24"/>
        <v>11684.825000000001</v>
      </c>
      <c r="H77" s="19">
        <v>530000</v>
      </c>
      <c r="I77" s="20">
        <v>1</v>
      </c>
      <c r="J77" s="20">
        <v>0</v>
      </c>
      <c r="K77" s="20">
        <v>0</v>
      </c>
      <c r="L77" s="21">
        <f t="shared" si="15"/>
        <v>2002</v>
      </c>
      <c r="M77" s="21">
        <f t="shared" si="16"/>
        <v>0</v>
      </c>
      <c r="N77" s="21">
        <f t="shared" si="17"/>
        <v>0</v>
      </c>
      <c r="O77" s="7">
        <f t="shared" si="18"/>
        <v>11684.825000000001</v>
      </c>
      <c r="P77" s="7">
        <f t="shared" si="19"/>
        <v>0</v>
      </c>
      <c r="Q77" s="7">
        <f t="shared" si="20"/>
        <v>0</v>
      </c>
      <c r="R77" s="22">
        <f t="shared" si="21"/>
        <v>530000</v>
      </c>
      <c r="S77" s="6">
        <f t="shared" si="22"/>
        <v>0</v>
      </c>
      <c r="T77" s="6">
        <f t="shared" si="23"/>
        <v>0</v>
      </c>
    </row>
    <row r="78" spans="1:20" x14ac:dyDescent="0.25">
      <c r="A78" s="14">
        <v>2400</v>
      </c>
      <c r="B78" s="15" t="s">
        <v>155</v>
      </c>
      <c r="C78" s="16">
        <v>15664</v>
      </c>
      <c r="D78" s="17" t="s">
        <v>153</v>
      </c>
      <c r="E78" s="144">
        <v>46072</v>
      </c>
      <c r="F78" s="18">
        <f t="shared" si="14"/>
        <v>3.1978174603174603E-4</v>
      </c>
      <c r="G78" s="6">
        <f t="shared" si="24"/>
        <v>1168.4825000000001</v>
      </c>
      <c r="H78" s="19">
        <v>3654000</v>
      </c>
      <c r="I78" s="20">
        <v>1</v>
      </c>
      <c r="J78" s="20">
        <v>0</v>
      </c>
      <c r="K78" s="20">
        <v>0</v>
      </c>
      <c r="L78" s="21">
        <f t="shared" si="15"/>
        <v>15664</v>
      </c>
      <c r="M78" s="21">
        <f t="shared" si="16"/>
        <v>0</v>
      </c>
      <c r="N78" s="21">
        <f t="shared" si="17"/>
        <v>0</v>
      </c>
      <c r="O78" s="7">
        <f t="shared" si="18"/>
        <v>1168.4825000000001</v>
      </c>
      <c r="P78" s="7">
        <f t="shared" si="19"/>
        <v>0</v>
      </c>
      <c r="Q78" s="7">
        <f t="shared" si="20"/>
        <v>0</v>
      </c>
      <c r="R78" s="22">
        <f t="shared" si="21"/>
        <v>3654000</v>
      </c>
      <c r="S78" s="6">
        <f t="shared" si="22"/>
        <v>0</v>
      </c>
      <c r="T78" s="6">
        <f t="shared" si="23"/>
        <v>0</v>
      </c>
    </row>
    <row r="79" spans="1:20" x14ac:dyDescent="0.25">
      <c r="A79" s="14">
        <v>447</v>
      </c>
      <c r="B79" s="15" t="s">
        <v>156</v>
      </c>
      <c r="C79" s="16">
        <v>2966</v>
      </c>
      <c r="D79" s="17" t="s">
        <v>79</v>
      </c>
      <c r="E79" s="144">
        <v>45379</v>
      </c>
      <c r="F79" s="18">
        <f t="shared" si="14"/>
        <v>0</v>
      </c>
      <c r="G79" s="6">
        <f t="shared" si="24"/>
        <v>0</v>
      </c>
      <c r="H79" s="19">
        <v>1632000</v>
      </c>
      <c r="I79" s="20">
        <v>1</v>
      </c>
      <c r="J79" s="20">
        <v>0</v>
      </c>
      <c r="K79" s="20">
        <v>0</v>
      </c>
      <c r="L79" s="21">
        <f t="shared" si="15"/>
        <v>2966</v>
      </c>
      <c r="M79" s="21">
        <f t="shared" si="16"/>
        <v>0</v>
      </c>
      <c r="N79" s="21">
        <f t="shared" si="17"/>
        <v>0</v>
      </c>
      <c r="O79" s="7">
        <f t="shared" si="18"/>
        <v>0</v>
      </c>
      <c r="P79" s="7">
        <f t="shared" si="19"/>
        <v>0</v>
      </c>
      <c r="Q79" s="7">
        <f t="shared" si="20"/>
        <v>0</v>
      </c>
      <c r="R79" s="22">
        <f t="shared" si="21"/>
        <v>1632000</v>
      </c>
      <c r="S79" s="6">
        <f t="shared" si="22"/>
        <v>0</v>
      </c>
      <c r="T79" s="6">
        <f t="shared" si="23"/>
        <v>0</v>
      </c>
    </row>
    <row r="80" spans="1:20" x14ac:dyDescent="0.25">
      <c r="A80" s="14">
        <v>580</v>
      </c>
      <c r="B80" s="15" t="s">
        <v>157</v>
      </c>
      <c r="C80" s="16">
        <v>103138</v>
      </c>
      <c r="D80" s="17" t="s">
        <v>63</v>
      </c>
      <c r="E80" s="144">
        <v>45330</v>
      </c>
      <c r="F80" s="18">
        <f t="shared" si="14"/>
        <v>1.748619957537155E-2</v>
      </c>
      <c r="G80" s="6">
        <f t="shared" si="24"/>
        <v>477688</v>
      </c>
      <c r="H80" s="19">
        <v>27318000</v>
      </c>
      <c r="I80" s="20">
        <v>1</v>
      </c>
      <c r="J80" s="20">
        <v>0</v>
      </c>
      <c r="K80" s="20">
        <v>0</v>
      </c>
      <c r="L80" s="21">
        <f t="shared" si="15"/>
        <v>103138</v>
      </c>
      <c r="M80" s="21">
        <f t="shared" si="16"/>
        <v>0</v>
      </c>
      <c r="N80" s="21">
        <f t="shared" si="17"/>
        <v>0</v>
      </c>
      <c r="O80" s="7">
        <f t="shared" si="18"/>
        <v>477688</v>
      </c>
      <c r="P80" s="7">
        <f t="shared" si="19"/>
        <v>0</v>
      </c>
      <c r="Q80" s="7">
        <f t="shared" si="20"/>
        <v>0</v>
      </c>
      <c r="R80" s="22">
        <f t="shared" si="21"/>
        <v>27318000</v>
      </c>
      <c r="S80" s="6">
        <f t="shared" si="22"/>
        <v>0</v>
      </c>
      <c r="T80" s="6">
        <f t="shared" si="23"/>
        <v>0</v>
      </c>
    </row>
    <row r="81" spans="1:20" x14ac:dyDescent="0.25">
      <c r="A81" s="14">
        <v>1161</v>
      </c>
      <c r="B81" s="15" t="s">
        <v>158</v>
      </c>
      <c r="C81" s="16">
        <v>200442</v>
      </c>
      <c r="D81" s="17" t="s">
        <v>112</v>
      </c>
      <c r="E81" s="144">
        <v>44699</v>
      </c>
      <c r="F81" s="18">
        <f t="shared" si="14"/>
        <v>9.0257490672866731E-5</v>
      </c>
      <c r="G81" s="6">
        <f t="shared" si="24"/>
        <v>11684.825000000001</v>
      </c>
      <c r="H81" s="19">
        <v>129461000</v>
      </c>
      <c r="I81" s="20">
        <v>1</v>
      </c>
      <c r="J81" s="20">
        <v>0</v>
      </c>
      <c r="K81" s="20">
        <v>0</v>
      </c>
      <c r="L81" s="21">
        <f t="shared" si="15"/>
        <v>200442</v>
      </c>
      <c r="M81" s="21">
        <f t="shared" si="16"/>
        <v>0</v>
      </c>
      <c r="N81" s="21">
        <f t="shared" si="17"/>
        <v>0</v>
      </c>
      <c r="O81" s="7">
        <f t="shared" si="18"/>
        <v>11684.825000000001</v>
      </c>
      <c r="P81" s="7">
        <f t="shared" si="19"/>
        <v>0</v>
      </c>
      <c r="Q81" s="7">
        <f t="shared" si="20"/>
        <v>0</v>
      </c>
      <c r="R81" s="22">
        <f t="shared" si="21"/>
        <v>129461000</v>
      </c>
      <c r="S81" s="6">
        <f t="shared" si="22"/>
        <v>0</v>
      </c>
      <c r="T81" s="6">
        <f t="shared" si="23"/>
        <v>0</v>
      </c>
    </row>
    <row r="82" spans="1:20" x14ac:dyDescent="0.25">
      <c r="A82" s="14">
        <v>2132</v>
      </c>
      <c r="B82" s="15" t="s">
        <v>159</v>
      </c>
      <c r="C82" s="16">
        <v>7422</v>
      </c>
      <c r="D82" s="17" t="s">
        <v>92</v>
      </c>
      <c r="E82" s="144">
        <v>44993</v>
      </c>
      <c r="F82" s="18">
        <f t="shared" si="14"/>
        <v>5.6359489051094891E-3</v>
      </c>
      <c r="G82" s="6">
        <f t="shared" si="24"/>
        <v>4632.75</v>
      </c>
      <c r="H82" s="19">
        <v>822000</v>
      </c>
      <c r="I82" s="20">
        <v>0</v>
      </c>
      <c r="J82" s="20">
        <v>1</v>
      </c>
      <c r="K82" s="20">
        <v>0</v>
      </c>
      <c r="L82" s="21">
        <f t="shared" si="15"/>
        <v>0</v>
      </c>
      <c r="M82" s="21">
        <f t="shared" si="16"/>
        <v>7422</v>
      </c>
      <c r="N82" s="21">
        <f t="shared" si="17"/>
        <v>0</v>
      </c>
      <c r="O82" s="7">
        <f t="shared" si="18"/>
        <v>0</v>
      </c>
      <c r="P82" s="7">
        <f t="shared" si="19"/>
        <v>4632.75</v>
      </c>
      <c r="Q82" s="7">
        <f t="shared" si="20"/>
        <v>0</v>
      </c>
      <c r="R82" s="22">
        <f t="shared" si="21"/>
        <v>0</v>
      </c>
      <c r="S82" s="6">
        <f t="shared" si="22"/>
        <v>822000</v>
      </c>
      <c r="T82" s="6">
        <f t="shared" si="23"/>
        <v>0</v>
      </c>
    </row>
    <row r="83" spans="1:20" x14ac:dyDescent="0.25">
      <c r="A83" s="14">
        <v>2360</v>
      </c>
      <c r="B83" s="15" t="s">
        <v>160</v>
      </c>
      <c r="C83" s="16">
        <v>38789</v>
      </c>
      <c r="D83" s="17" t="s">
        <v>77</v>
      </c>
      <c r="E83" s="144">
        <v>45883</v>
      </c>
      <c r="F83" s="18">
        <f t="shared" si="14"/>
        <v>2.8354328935454663E-2</v>
      </c>
      <c r="G83" s="6">
        <f t="shared" si="24"/>
        <v>438414.63400000002</v>
      </c>
      <c r="H83" s="19">
        <v>15462000</v>
      </c>
      <c r="I83" s="20">
        <v>0.01</v>
      </c>
      <c r="J83" s="20">
        <v>0.99</v>
      </c>
      <c r="K83" s="20">
        <v>0</v>
      </c>
      <c r="L83" s="21">
        <f t="shared" si="15"/>
        <v>387.89</v>
      </c>
      <c r="M83" s="21">
        <f t="shared" si="16"/>
        <v>38401.11</v>
      </c>
      <c r="N83" s="21">
        <f t="shared" si="17"/>
        <v>0</v>
      </c>
      <c r="O83" s="7">
        <f t="shared" si="18"/>
        <v>4384.1463400000002</v>
      </c>
      <c r="P83" s="7">
        <f t="shared" si="19"/>
        <v>434030.48766000004</v>
      </c>
      <c r="Q83" s="7">
        <f t="shared" si="20"/>
        <v>0</v>
      </c>
      <c r="R83" s="22">
        <f t="shared" si="21"/>
        <v>154620</v>
      </c>
      <c r="S83" s="6">
        <f t="shared" si="22"/>
        <v>15307380</v>
      </c>
      <c r="T83" s="6">
        <f t="shared" si="23"/>
        <v>0</v>
      </c>
    </row>
    <row r="84" spans="1:20" x14ac:dyDescent="0.25">
      <c r="A84" s="14">
        <v>7140</v>
      </c>
      <c r="B84" s="15" t="s">
        <v>161</v>
      </c>
      <c r="C84" s="16">
        <v>2595</v>
      </c>
      <c r="D84" s="17" t="s">
        <v>162</v>
      </c>
      <c r="E84" s="144">
        <v>44748</v>
      </c>
      <c r="F84" s="18">
        <f t="shared" si="14"/>
        <v>0</v>
      </c>
      <c r="G84" s="6">
        <f t="shared" si="24"/>
        <v>0</v>
      </c>
      <c r="H84" s="19">
        <v>6954000</v>
      </c>
      <c r="I84" s="20">
        <v>1</v>
      </c>
      <c r="J84" s="20">
        <v>0</v>
      </c>
      <c r="K84" s="20">
        <v>0</v>
      </c>
      <c r="L84" s="21">
        <f t="shared" si="15"/>
        <v>2595</v>
      </c>
      <c r="M84" s="21">
        <f t="shared" si="16"/>
        <v>0</v>
      </c>
      <c r="N84" s="21">
        <f t="shared" si="17"/>
        <v>0</v>
      </c>
      <c r="O84" s="7">
        <f t="shared" si="18"/>
        <v>0</v>
      </c>
      <c r="P84" s="7">
        <f t="shared" si="19"/>
        <v>0</v>
      </c>
      <c r="Q84" s="7">
        <f t="shared" si="20"/>
        <v>0</v>
      </c>
      <c r="R84" s="22">
        <f t="shared" si="21"/>
        <v>6954000</v>
      </c>
      <c r="S84" s="6">
        <f t="shared" si="22"/>
        <v>0</v>
      </c>
      <c r="T84" s="6">
        <f t="shared" si="23"/>
        <v>0</v>
      </c>
    </row>
    <row r="85" spans="1:20" x14ac:dyDescent="0.25">
      <c r="A85" s="14">
        <v>1189</v>
      </c>
      <c r="B85" s="15" t="s">
        <v>163</v>
      </c>
      <c r="C85" s="16">
        <v>252</v>
      </c>
      <c r="D85" s="17" t="s">
        <v>164</v>
      </c>
      <c r="E85" s="144">
        <v>44802</v>
      </c>
      <c r="F85" s="18">
        <f t="shared" si="14"/>
        <v>0</v>
      </c>
      <c r="G85" s="6">
        <f t="shared" si="24"/>
        <v>0</v>
      </c>
      <c r="H85" s="19">
        <v>225000</v>
      </c>
      <c r="I85" s="20">
        <v>0.5</v>
      </c>
      <c r="J85" s="20">
        <v>0</v>
      </c>
      <c r="K85" s="20">
        <v>0.5</v>
      </c>
      <c r="L85" s="21">
        <f t="shared" si="15"/>
        <v>126</v>
      </c>
      <c r="M85" s="21">
        <f t="shared" si="16"/>
        <v>0</v>
      </c>
      <c r="N85" s="21">
        <f t="shared" si="17"/>
        <v>126</v>
      </c>
      <c r="O85" s="7">
        <f t="shared" si="18"/>
        <v>0</v>
      </c>
      <c r="P85" s="7">
        <f t="shared" si="19"/>
        <v>0</v>
      </c>
      <c r="Q85" s="7">
        <f t="shared" si="20"/>
        <v>0</v>
      </c>
      <c r="R85" s="22">
        <f t="shared" si="21"/>
        <v>112500</v>
      </c>
      <c r="S85" s="6">
        <f t="shared" si="22"/>
        <v>0</v>
      </c>
      <c r="T85" s="6">
        <f t="shared" si="23"/>
        <v>112500</v>
      </c>
    </row>
    <row r="86" spans="1:20" x14ac:dyDescent="0.25">
      <c r="A86" s="14">
        <v>1177</v>
      </c>
      <c r="B86" s="15" t="s">
        <v>165</v>
      </c>
      <c r="C86" s="16">
        <v>7341</v>
      </c>
      <c r="D86" s="17" t="s">
        <v>166</v>
      </c>
      <c r="E86" s="144">
        <v>45316</v>
      </c>
      <c r="F86" s="18">
        <f t="shared" si="14"/>
        <v>0.47593406593406595</v>
      </c>
      <c r="G86" s="6">
        <f t="shared" si="24"/>
        <v>1255990</v>
      </c>
      <c r="H86" s="19">
        <v>2639000</v>
      </c>
      <c r="I86" s="20">
        <v>0.84</v>
      </c>
      <c r="J86" s="20">
        <v>0</v>
      </c>
      <c r="K86" s="20">
        <v>0.16</v>
      </c>
      <c r="L86" s="21">
        <f t="shared" si="15"/>
        <v>6166.44</v>
      </c>
      <c r="M86" s="21">
        <f t="shared" si="16"/>
        <v>0</v>
      </c>
      <c r="N86" s="21">
        <f t="shared" si="17"/>
        <v>1174.56</v>
      </c>
      <c r="O86" s="7">
        <f t="shared" si="18"/>
        <v>1055031.5999999999</v>
      </c>
      <c r="P86" s="7">
        <f t="shared" si="19"/>
        <v>0</v>
      </c>
      <c r="Q86" s="7">
        <f t="shared" si="20"/>
        <v>200958.4</v>
      </c>
      <c r="R86" s="22">
        <f t="shared" si="21"/>
        <v>2216760</v>
      </c>
      <c r="S86" s="6">
        <f t="shared" si="22"/>
        <v>0</v>
      </c>
      <c r="T86" s="6">
        <f t="shared" si="23"/>
        <v>422240</v>
      </c>
    </row>
    <row r="87" spans="1:20" x14ac:dyDescent="0.25">
      <c r="A87" s="14">
        <v>222</v>
      </c>
      <c r="B87" s="15" t="s">
        <v>167</v>
      </c>
      <c r="C87" s="16">
        <v>28878</v>
      </c>
      <c r="D87" s="17" t="s">
        <v>168</v>
      </c>
      <c r="E87" s="144">
        <v>45489</v>
      </c>
      <c r="F87" s="18">
        <f t="shared" si="14"/>
        <v>0.15401467034791996</v>
      </c>
      <c r="G87" s="6">
        <f t="shared" si="24"/>
        <v>1854798.675</v>
      </c>
      <c r="H87" s="19">
        <v>12043000</v>
      </c>
      <c r="I87" s="20">
        <v>1</v>
      </c>
      <c r="J87" s="20">
        <v>0</v>
      </c>
      <c r="K87" s="20">
        <v>0</v>
      </c>
      <c r="L87" s="21">
        <f t="shared" si="15"/>
        <v>28878</v>
      </c>
      <c r="M87" s="21">
        <f t="shared" si="16"/>
        <v>0</v>
      </c>
      <c r="N87" s="21">
        <f t="shared" si="17"/>
        <v>0</v>
      </c>
      <c r="O87" s="7">
        <f t="shared" si="18"/>
        <v>1854798.675</v>
      </c>
      <c r="P87" s="7">
        <f t="shared" si="19"/>
        <v>0</v>
      </c>
      <c r="Q87" s="7">
        <f t="shared" si="20"/>
        <v>0</v>
      </c>
      <c r="R87" s="22">
        <f t="shared" si="21"/>
        <v>12043000</v>
      </c>
      <c r="S87" s="6">
        <f t="shared" si="22"/>
        <v>0</v>
      </c>
      <c r="T87" s="6">
        <f t="shared" si="23"/>
        <v>0</v>
      </c>
    </row>
    <row r="88" spans="1:20" x14ac:dyDescent="0.25">
      <c r="A88" s="14">
        <v>256</v>
      </c>
      <c r="B88" s="15" t="s">
        <v>169</v>
      </c>
      <c r="C88" s="16">
        <v>285503</v>
      </c>
      <c r="D88" s="17" t="s">
        <v>170</v>
      </c>
      <c r="E88" s="144">
        <v>45518</v>
      </c>
      <c r="F88" s="18">
        <f t="shared" si="14"/>
        <v>1.3617193345779134E-2</v>
      </c>
      <c r="G88" s="6">
        <v>1801650</v>
      </c>
      <c r="H88" s="19">
        <v>132307000</v>
      </c>
      <c r="I88" s="20">
        <v>1</v>
      </c>
      <c r="J88" s="20">
        <v>0</v>
      </c>
      <c r="K88" s="20">
        <v>0</v>
      </c>
      <c r="L88" s="21">
        <f t="shared" si="15"/>
        <v>285503</v>
      </c>
      <c r="M88" s="21">
        <f t="shared" si="16"/>
        <v>0</v>
      </c>
      <c r="N88" s="21">
        <f t="shared" si="17"/>
        <v>0</v>
      </c>
      <c r="O88" s="7">
        <f t="shared" si="18"/>
        <v>1801650</v>
      </c>
      <c r="P88" s="7">
        <f t="shared" si="19"/>
        <v>0</v>
      </c>
      <c r="Q88" s="7">
        <f t="shared" si="20"/>
        <v>0</v>
      </c>
      <c r="R88" s="22">
        <f t="shared" si="21"/>
        <v>132307000</v>
      </c>
      <c r="S88" s="6">
        <f t="shared" si="22"/>
        <v>0</v>
      </c>
      <c r="T88" s="6">
        <f t="shared" si="23"/>
        <v>0</v>
      </c>
    </row>
    <row r="89" spans="1:20" x14ac:dyDescent="0.25">
      <c r="A89" s="14">
        <v>800</v>
      </c>
      <c r="B89" s="15" t="s">
        <v>171</v>
      </c>
      <c r="C89" s="16">
        <v>7730</v>
      </c>
      <c r="D89" s="17" t="s">
        <v>172</v>
      </c>
      <c r="E89" s="144">
        <v>45204</v>
      </c>
      <c r="F89" s="18">
        <f t="shared" si="14"/>
        <v>0.29737911143354612</v>
      </c>
      <c r="G89" s="6">
        <f t="shared" ref="G89:G133" si="25">VLOOKUP(A89,RANGE2,9,FALSE())</f>
        <v>512384.20899999997</v>
      </c>
      <c r="H89" s="19">
        <v>1723000</v>
      </c>
      <c r="I89" s="20">
        <v>0</v>
      </c>
      <c r="J89" s="20">
        <v>1</v>
      </c>
      <c r="K89" s="20">
        <v>0</v>
      </c>
      <c r="L89" s="21">
        <f t="shared" si="15"/>
        <v>0</v>
      </c>
      <c r="M89" s="21">
        <f t="shared" si="16"/>
        <v>7730</v>
      </c>
      <c r="N89" s="21">
        <f t="shared" si="17"/>
        <v>0</v>
      </c>
      <c r="O89" s="7">
        <f t="shared" si="18"/>
        <v>0</v>
      </c>
      <c r="P89" s="7">
        <f t="shared" si="19"/>
        <v>512384.20899999997</v>
      </c>
      <c r="Q89" s="7">
        <f t="shared" si="20"/>
        <v>0</v>
      </c>
      <c r="R89" s="22">
        <f t="shared" si="21"/>
        <v>0</v>
      </c>
      <c r="S89" s="6">
        <f t="shared" si="22"/>
        <v>1723000</v>
      </c>
      <c r="T89" s="6">
        <f t="shared" si="23"/>
        <v>0</v>
      </c>
    </row>
    <row r="90" spans="1:20" x14ac:dyDescent="0.25">
      <c r="A90" s="14">
        <v>68</v>
      </c>
      <c r="B90" s="15" t="s">
        <v>173</v>
      </c>
      <c r="C90" s="16">
        <v>181328</v>
      </c>
      <c r="D90" s="17" t="s">
        <v>174</v>
      </c>
      <c r="E90" s="144">
        <v>45271</v>
      </c>
      <c r="F90" s="18">
        <f t="shared" si="14"/>
        <v>2.1429843304843304E-2</v>
      </c>
      <c r="G90" s="6">
        <f t="shared" si="25"/>
        <v>2136212.5</v>
      </c>
      <c r="H90" s="19">
        <v>99684000</v>
      </c>
      <c r="I90" s="20">
        <v>1</v>
      </c>
      <c r="J90" s="20">
        <v>0</v>
      </c>
      <c r="K90" s="20">
        <v>0</v>
      </c>
      <c r="L90" s="21">
        <f t="shared" si="15"/>
        <v>181328</v>
      </c>
      <c r="M90" s="21">
        <f t="shared" si="16"/>
        <v>0</v>
      </c>
      <c r="N90" s="21">
        <f t="shared" si="17"/>
        <v>0</v>
      </c>
      <c r="O90" s="7">
        <f t="shared" si="18"/>
        <v>2136212.5</v>
      </c>
      <c r="P90" s="7">
        <f t="shared" si="19"/>
        <v>0</v>
      </c>
      <c r="Q90" s="7">
        <f t="shared" si="20"/>
        <v>0</v>
      </c>
      <c r="R90" s="22">
        <f t="shared" si="21"/>
        <v>99684000</v>
      </c>
      <c r="S90" s="6">
        <f t="shared" si="22"/>
        <v>0</v>
      </c>
      <c r="T90" s="6">
        <f t="shared" si="23"/>
        <v>0</v>
      </c>
    </row>
    <row r="91" spans="1:20" x14ac:dyDescent="0.25">
      <c r="A91" s="14">
        <v>1141</v>
      </c>
      <c r="B91" s="15" t="s">
        <v>175</v>
      </c>
      <c r="C91" s="16">
        <v>76537</v>
      </c>
      <c r="D91" s="17" t="s">
        <v>176</v>
      </c>
      <c r="E91" s="144">
        <v>45498</v>
      </c>
      <c r="F91" s="18">
        <f t="shared" si="14"/>
        <v>2.7158986398179971E-2</v>
      </c>
      <c r="G91" s="6">
        <f t="shared" si="25"/>
        <v>561077.5</v>
      </c>
      <c r="H91" s="19">
        <v>20659000</v>
      </c>
      <c r="I91" s="20">
        <v>1</v>
      </c>
      <c r="J91" s="20">
        <v>0</v>
      </c>
      <c r="K91" s="20">
        <v>0</v>
      </c>
      <c r="L91" s="21">
        <f t="shared" si="15"/>
        <v>76537</v>
      </c>
      <c r="M91" s="21">
        <f t="shared" si="16"/>
        <v>0</v>
      </c>
      <c r="N91" s="21">
        <f t="shared" si="17"/>
        <v>0</v>
      </c>
      <c r="O91" s="7">
        <f t="shared" si="18"/>
        <v>561077.5</v>
      </c>
      <c r="P91" s="7">
        <f t="shared" si="19"/>
        <v>0</v>
      </c>
      <c r="Q91" s="7">
        <f t="shared" si="20"/>
        <v>0</v>
      </c>
      <c r="R91" s="22">
        <f t="shared" si="21"/>
        <v>20659000</v>
      </c>
      <c r="S91" s="6">
        <f t="shared" si="22"/>
        <v>0</v>
      </c>
      <c r="T91" s="6">
        <f t="shared" si="23"/>
        <v>0</v>
      </c>
    </row>
    <row r="92" spans="1:20" x14ac:dyDescent="0.25">
      <c r="A92" s="14">
        <v>1147</v>
      </c>
      <c r="B92" s="15" t="s">
        <v>177</v>
      </c>
      <c r="C92" s="16">
        <v>60582</v>
      </c>
      <c r="D92" s="17" t="s">
        <v>90</v>
      </c>
      <c r="E92" s="144">
        <v>44798</v>
      </c>
      <c r="F92" s="18">
        <f t="shared" si="14"/>
        <v>6.991281165543756E-3</v>
      </c>
      <c r="G92" s="6">
        <f t="shared" si="25"/>
        <v>367335.89500000002</v>
      </c>
      <c r="H92" s="19">
        <v>52542000</v>
      </c>
      <c r="I92" s="20">
        <v>1</v>
      </c>
      <c r="J92" s="20">
        <v>0</v>
      </c>
      <c r="K92" s="20">
        <v>0</v>
      </c>
      <c r="L92" s="21">
        <f t="shared" si="15"/>
        <v>60582</v>
      </c>
      <c r="M92" s="21">
        <f t="shared" si="16"/>
        <v>0</v>
      </c>
      <c r="N92" s="21">
        <f t="shared" si="17"/>
        <v>0</v>
      </c>
      <c r="O92" s="7">
        <f t="shared" si="18"/>
        <v>367335.89500000002</v>
      </c>
      <c r="P92" s="7">
        <f t="shared" si="19"/>
        <v>0</v>
      </c>
      <c r="Q92" s="7">
        <f t="shared" si="20"/>
        <v>0</v>
      </c>
      <c r="R92" s="22">
        <f t="shared" si="21"/>
        <v>52542000</v>
      </c>
      <c r="S92" s="6">
        <f t="shared" si="22"/>
        <v>0</v>
      </c>
      <c r="T92" s="6">
        <f t="shared" si="23"/>
        <v>0</v>
      </c>
    </row>
    <row r="93" spans="1:20" x14ac:dyDescent="0.25">
      <c r="A93" s="14">
        <v>106</v>
      </c>
      <c r="B93" s="15" t="s">
        <v>178</v>
      </c>
      <c r="C93" s="16">
        <v>35233</v>
      </c>
      <c r="D93" s="17" t="s">
        <v>44</v>
      </c>
      <c r="E93" s="144">
        <v>44687</v>
      </c>
      <c r="F93" s="18">
        <f t="shared" si="14"/>
        <v>3.0084513388259527E-4</v>
      </c>
      <c r="G93" s="6">
        <f t="shared" si="25"/>
        <v>7010.8950000000004</v>
      </c>
      <c r="H93" s="19">
        <v>23304000</v>
      </c>
      <c r="I93" s="20">
        <v>1</v>
      </c>
      <c r="J93" s="20">
        <v>0</v>
      </c>
      <c r="K93" s="20">
        <v>0</v>
      </c>
      <c r="L93" s="21">
        <f t="shared" si="15"/>
        <v>35233</v>
      </c>
      <c r="M93" s="21">
        <f t="shared" si="16"/>
        <v>0</v>
      </c>
      <c r="N93" s="21">
        <f t="shared" si="17"/>
        <v>0</v>
      </c>
      <c r="O93" s="7">
        <f t="shared" si="18"/>
        <v>7010.8950000000004</v>
      </c>
      <c r="P93" s="7">
        <f t="shared" si="19"/>
        <v>0</v>
      </c>
      <c r="Q93" s="7">
        <f t="shared" si="20"/>
        <v>0</v>
      </c>
      <c r="R93" s="22">
        <f t="shared" si="21"/>
        <v>23304000</v>
      </c>
      <c r="S93" s="6">
        <f t="shared" si="22"/>
        <v>0</v>
      </c>
      <c r="T93" s="6">
        <f t="shared" si="23"/>
        <v>0</v>
      </c>
    </row>
    <row r="94" spans="1:20" x14ac:dyDescent="0.25">
      <c r="A94" s="14">
        <v>526</v>
      </c>
      <c r="B94" s="15" t="s">
        <v>179</v>
      </c>
      <c r="C94" s="16">
        <v>10440</v>
      </c>
      <c r="D94" s="17" t="s">
        <v>180</v>
      </c>
      <c r="E94" s="144">
        <v>45777</v>
      </c>
      <c r="F94" s="18">
        <f t="shared" si="14"/>
        <v>1.270203578038248E-3</v>
      </c>
      <c r="G94" s="6">
        <f t="shared" si="25"/>
        <v>14413</v>
      </c>
      <c r="H94" s="19">
        <v>11347000</v>
      </c>
      <c r="I94" s="20">
        <v>1</v>
      </c>
      <c r="J94" s="20">
        <v>0</v>
      </c>
      <c r="K94" s="20">
        <v>0</v>
      </c>
      <c r="L94" s="21">
        <f t="shared" si="15"/>
        <v>10440</v>
      </c>
      <c r="M94" s="21">
        <f t="shared" si="16"/>
        <v>0</v>
      </c>
      <c r="N94" s="21">
        <f t="shared" si="17"/>
        <v>0</v>
      </c>
      <c r="O94" s="7">
        <f t="shared" si="18"/>
        <v>14413</v>
      </c>
      <c r="P94" s="7">
        <f t="shared" si="19"/>
        <v>0</v>
      </c>
      <c r="Q94" s="7">
        <f t="shared" si="20"/>
        <v>0</v>
      </c>
      <c r="R94" s="22">
        <f t="shared" si="21"/>
        <v>11347000</v>
      </c>
      <c r="S94" s="6">
        <f t="shared" si="22"/>
        <v>0</v>
      </c>
      <c r="T94" s="6">
        <f t="shared" si="23"/>
        <v>0</v>
      </c>
    </row>
    <row r="95" spans="1:20" x14ac:dyDescent="0.25">
      <c r="A95" s="14">
        <v>126</v>
      </c>
      <c r="B95" s="15" t="s">
        <v>181</v>
      </c>
      <c r="C95" s="16">
        <v>83066</v>
      </c>
      <c r="D95" s="17" t="s">
        <v>182</v>
      </c>
      <c r="E95" s="144">
        <v>45559</v>
      </c>
      <c r="F95" s="18">
        <f t="shared" si="14"/>
        <v>8.5688056924633615E-3</v>
      </c>
      <c r="G95" s="6">
        <f t="shared" si="25"/>
        <v>262522.5</v>
      </c>
      <c r="H95" s="19">
        <v>30637000</v>
      </c>
      <c r="I95" s="20">
        <v>1</v>
      </c>
      <c r="J95" s="20">
        <v>0</v>
      </c>
      <c r="K95" s="20">
        <v>0</v>
      </c>
      <c r="L95" s="21">
        <f t="shared" si="15"/>
        <v>83066</v>
      </c>
      <c r="M95" s="21">
        <f t="shared" si="16"/>
        <v>0</v>
      </c>
      <c r="N95" s="21">
        <f t="shared" si="17"/>
        <v>0</v>
      </c>
      <c r="O95" s="7">
        <f t="shared" si="18"/>
        <v>262522.5</v>
      </c>
      <c r="P95" s="7">
        <f t="shared" si="19"/>
        <v>0</v>
      </c>
      <c r="Q95" s="7">
        <f t="shared" si="20"/>
        <v>0</v>
      </c>
      <c r="R95" s="22">
        <f t="shared" si="21"/>
        <v>30637000</v>
      </c>
      <c r="S95" s="6">
        <f t="shared" si="22"/>
        <v>0</v>
      </c>
      <c r="T95" s="6">
        <f t="shared" si="23"/>
        <v>0</v>
      </c>
    </row>
    <row r="96" spans="1:20" x14ac:dyDescent="0.25">
      <c r="A96" s="14">
        <v>1176</v>
      </c>
      <c r="B96" s="15" t="s">
        <v>183</v>
      </c>
      <c r="C96" s="16">
        <v>117746</v>
      </c>
      <c r="D96" s="17" t="s">
        <v>184</v>
      </c>
      <c r="E96" s="144">
        <v>45315</v>
      </c>
      <c r="F96" s="18">
        <f t="shared" si="14"/>
        <v>0.48183859424617281</v>
      </c>
      <c r="G96" s="6">
        <f t="shared" si="25"/>
        <v>20332625</v>
      </c>
      <c r="H96" s="19">
        <v>42198000</v>
      </c>
      <c r="I96" s="20">
        <v>0.88</v>
      </c>
      <c r="J96" s="20">
        <v>0</v>
      </c>
      <c r="K96" s="20">
        <v>0.12</v>
      </c>
      <c r="L96" s="21">
        <f t="shared" si="15"/>
        <v>103616.48</v>
      </c>
      <c r="M96" s="21">
        <f t="shared" si="16"/>
        <v>0</v>
      </c>
      <c r="N96" s="21">
        <f t="shared" si="17"/>
        <v>14129.519999999999</v>
      </c>
      <c r="O96" s="7">
        <f t="shared" si="18"/>
        <v>17892710</v>
      </c>
      <c r="P96" s="7">
        <f t="shared" si="19"/>
        <v>0</v>
      </c>
      <c r="Q96" s="7">
        <f t="shared" si="20"/>
        <v>2439915</v>
      </c>
      <c r="R96" s="22">
        <f t="shared" si="21"/>
        <v>37134240</v>
      </c>
      <c r="S96" s="6">
        <f t="shared" si="22"/>
        <v>0</v>
      </c>
      <c r="T96" s="6">
        <f t="shared" si="23"/>
        <v>5063760</v>
      </c>
    </row>
    <row r="97" spans="1:20" x14ac:dyDescent="0.25">
      <c r="A97" s="14">
        <v>7101</v>
      </c>
      <c r="B97" s="15" t="s">
        <v>185</v>
      </c>
      <c r="C97" s="16">
        <v>3084</v>
      </c>
      <c r="D97" s="17" t="s">
        <v>162</v>
      </c>
      <c r="F97" s="18" t="str">
        <f t="shared" si="14"/>
        <v/>
      </c>
      <c r="G97" s="6" t="s">
        <v>35</v>
      </c>
      <c r="H97" s="19">
        <v>8313000</v>
      </c>
      <c r="I97" s="20">
        <v>1</v>
      </c>
      <c r="J97" s="20">
        <v>0</v>
      </c>
      <c r="K97" s="20">
        <v>0</v>
      </c>
      <c r="L97" s="21">
        <f t="shared" si="15"/>
        <v>3084</v>
      </c>
      <c r="M97" s="21">
        <f t="shared" si="16"/>
        <v>0</v>
      </c>
      <c r="N97" s="21">
        <f t="shared" si="17"/>
        <v>0</v>
      </c>
      <c r="O97" s="7" t="str">
        <f t="shared" si="18"/>
        <v/>
      </c>
      <c r="P97" s="7" t="str">
        <f t="shared" si="19"/>
        <v/>
      </c>
      <c r="Q97" s="7" t="str">
        <f t="shared" si="20"/>
        <v/>
      </c>
      <c r="R97" s="22">
        <f t="shared" si="21"/>
        <v>8313000</v>
      </c>
      <c r="S97" s="6">
        <f t="shared" si="22"/>
        <v>0</v>
      </c>
      <c r="T97" s="6">
        <f t="shared" si="23"/>
        <v>0</v>
      </c>
    </row>
    <row r="98" spans="1:20" x14ac:dyDescent="0.25">
      <c r="A98" s="14">
        <v>7100</v>
      </c>
      <c r="B98" s="15" t="s">
        <v>186</v>
      </c>
      <c r="C98" s="16">
        <v>10398</v>
      </c>
      <c r="D98" s="17" t="s">
        <v>162</v>
      </c>
      <c r="E98" s="144">
        <v>46078</v>
      </c>
      <c r="F98" s="18">
        <f t="shared" si="14"/>
        <v>2.3027526745495494E-3</v>
      </c>
      <c r="G98" s="6">
        <f t="shared" si="25"/>
        <v>8179.3774999999996</v>
      </c>
      <c r="H98" s="19">
        <v>3552000</v>
      </c>
      <c r="I98" s="20">
        <v>1</v>
      </c>
      <c r="J98" s="20">
        <v>0</v>
      </c>
      <c r="K98" s="20">
        <v>0</v>
      </c>
      <c r="L98" s="21">
        <f t="shared" si="15"/>
        <v>10398</v>
      </c>
      <c r="M98" s="21">
        <f t="shared" si="16"/>
        <v>0</v>
      </c>
      <c r="N98" s="21">
        <f t="shared" si="17"/>
        <v>0</v>
      </c>
      <c r="O98" s="7">
        <f t="shared" si="18"/>
        <v>8179.3774999999996</v>
      </c>
      <c r="P98" s="7">
        <f t="shared" si="19"/>
        <v>0</v>
      </c>
      <c r="Q98" s="7">
        <f t="shared" si="20"/>
        <v>0</v>
      </c>
      <c r="R98" s="22">
        <f t="shared" si="21"/>
        <v>3552000</v>
      </c>
      <c r="S98" s="6">
        <f t="shared" si="22"/>
        <v>0</v>
      </c>
      <c r="T98" s="6">
        <f t="shared" si="23"/>
        <v>0</v>
      </c>
    </row>
    <row r="99" spans="1:20" x14ac:dyDescent="0.25">
      <c r="A99" s="14">
        <v>1194</v>
      </c>
      <c r="B99" s="15" t="s">
        <v>187</v>
      </c>
      <c r="C99" s="16">
        <v>62242</v>
      </c>
      <c r="D99" s="17" t="s">
        <v>188</v>
      </c>
      <c r="E99" s="144">
        <v>43360</v>
      </c>
      <c r="F99" s="18">
        <f t="shared" si="14"/>
        <v>0</v>
      </c>
      <c r="G99" s="6">
        <f t="shared" si="25"/>
        <v>0</v>
      </c>
      <c r="H99" s="19">
        <v>16418000</v>
      </c>
      <c r="I99" s="20">
        <v>1</v>
      </c>
      <c r="J99" s="20">
        <v>0</v>
      </c>
      <c r="K99" s="20">
        <v>0</v>
      </c>
      <c r="L99" s="21">
        <f t="shared" si="15"/>
        <v>62242</v>
      </c>
      <c r="M99" s="21">
        <f t="shared" si="16"/>
        <v>0</v>
      </c>
      <c r="N99" s="21">
        <f t="shared" si="17"/>
        <v>0</v>
      </c>
      <c r="O99" s="7">
        <f t="shared" si="18"/>
        <v>0</v>
      </c>
      <c r="P99" s="7">
        <f t="shared" si="19"/>
        <v>0</v>
      </c>
      <c r="Q99" s="7">
        <f t="shared" si="20"/>
        <v>0</v>
      </c>
      <c r="R99" s="22">
        <f t="shared" si="21"/>
        <v>16418000</v>
      </c>
      <c r="S99" s="6">
        <f t="shared" si="22"/>
        <v>0</v>
      </c>
      <c r="T99" s="6">
        <f t="shared" si="23"/>
        <v>0</v>
      </c>
    </row>
    <row r="100" spans="1:20" x14ac:dyDescent="0.25">
      <c r="A100" s="14">
        <v>61</v>
      </c>
      <c r="B100" s="15" t="s">
        <v>189</v>
      </c>
      <c r="C100" s="16">
        <v>27646</v>
      </c>
      <c r="D100" s="17" t="s">
        <v>190</v>
      </c>
      <c r="E100" s="144">
        <v>46121</v>
      </c>
      <c r="F100" s="18">
        <f t="shared" si="14"/>
        <v>8.6180957596620252E-3</v>
      </c>
      <c r="G100" s="6">
        <f t="shared" si="25"/>
        <v>110156.5</v>
      </c>
      <c r="H100" s="19">
        <v>12782000</v>
      </c>
      <c r="I100" s="20">
        <v>1</v>
      </c>
      <c r="J100" s="20">
        <v>0</v>
      </c>
      <c r="K100" s="20">
        <v>0</v>
      </c>
      <c r="L100" s="21">
        <f t="shared" si="15"/>
        <v>27646</v>
      </c>
      <c r="M100" s="21">
        <f t="shared" si="16"/>
        <v>0</v>
      </c>
      <c r="N100" s="21">
        <f t="shared" si="17"/>
        <v>0</v>
      </c>
      <c r="O100" s="7">
        <f t="shared" si="18"/>
        <v>110156.5</v>
      </c>
      <c r="P100" s="7">
        <f t="shared" si="19"/>
        <v>0</v>
      </c>
      <c r="Q100" s="7">
        <f t="shared" si="20"/>
        <v>0</v>
      </c>
      <c r="R100" s="22">
        <f t="shared" si="21"/>
        <v>12782000</v>
      </c>
      <c r="S100" s="6">
        <f t="shared" si="22"/>
        <v>0</v>
      </c>
      <c r="T100" s="6">
        <f t="shared" si="23"/>
        <v>0</v>
      </c>
    </row>
    <row r="101" spans="1:20" x14ac:dyDescent="0.25">
      <c r="A101" s="14">
        <v>1174</v>
      </c>
      <c r="B101" s="15" t="s">
        <v>191</v>
      </c>
      <c r="C101" s="16">
        <v>51498</v>
      </c>
      <c r="D101" s="17" t="s">
        <v>94</v>
      </c>
      <c r="E101" s="144">
        <v>45317</v>
      </c>
      <c r="F101" s="18">
        <f t="shared" si="14"/>
        <v>0.6433687640209379</v>
      </c>
      <c r="G101" s="6">
        <f t="shared" si="25"/>
        <v>12045150</v>
      </c>
      <c r="H101" s="19">
        <v>18722000</v>
      </c>
      <c r="I101" s="20">
        <v>0.77</v>
      </c>
      <c r="J101" s="20">
        <v>0</v>
      </c>
      <c r="K101" s="20">
        <v>0.23</v>
      </c>
      <c r="L101" s="21">
        <f t="shared" si="15"/>
        <v>39653.46</v>
      </c>
      <c r="M101" s="21">
        <f t="shared" si="16"/>
        <v>0</v>
      </c>
      <c r="N101" s="21">
        <f t="shared" si="17"/>
        <v>11844.54</v>
      </c>
      <c r="O101" s="7">
        <f t="shared" si="18"/>
        <v>9274765.5</v>
      </c>
      <c r="P101" s="7">
        <f t="shared" si="19"/>
        <v>0</v>
      </c>
      <c r="Q101" s="7">
        <f t="shared" si="20"/>
        <v>2770384.5</v>
      </c>
      <c r="R101" s="22">
        <f t="shared" si="21"/>
        <v>14415940</v>
      </c>
      <c r="S101" s="6">
        <f t="shared" si="22"/>
        <v>0</v>
      </c>
      <c r="T101" s="6">
        <f t="shared" si="23"/>
        <v>4306060</v>
      </c>
    </row>
    <row r="102" spans="1:20" x14ac:dyDescent="0.25">
      <c r="A102" s="14">
        <v>217</v>
      </c>
      <c r="B102" s="15" t="s">
        <v>192</v>
      </c>
      <c r="C102" s="16">
        <v>94215</v>
      </c>
      <c r="D102" s="146" t="s">
        <v>612</v>
      </c>
      <c r="F102" s="18">
        <f t="shared" si="14"/>
        <v>0</v>
      </c>
      <c r="G102" s="6">
        <f t="shared" si="25"/>
        <v>0</v>
      </c>
      <c r="H102" s="19">
        <v>54620000</v>
      </c>
      <c r="I102" s="20">
        <v>1</v>
      </c>
      <c r="J102" s="20">
        <v>0</v>
      </c>
      <c r="K102" s="20">
        <v>0</v>
      </c>
      <c r="L102" s="21">
        <f t="shared" si="15"/>
        <v>94215</v>
      </c>
      <c r="M102" s="21">
        <f t="shared" si="16"/>
        <v>0</v>
      </c>
      <c r="N102" s="21">
        <f t="shared" si="17"/>
        <v>0</v>
      </c>
      <c r="O102" s="7">
        <f t="shared" si="18"/>
        <v>0</v>
      </c>
      <c r="P102" s="7">
        <f t="shared" si="19"/>
        <v>0</v>
      </c>
      <c r="Q102" s="7">
        <f t="shared" si="20"/>
        <v>0</v>
      </c>
      <c r="R102" s="22">
        <f t="shared" si="21"/>
        <v>54620000</v>
      </c>
      <c r="S102" s="6">
        <f t="shared" si="22"/>
        <v>0</v>
      </c>
      <c r="T102" s="6">
        <f t="shared" si="23"/>
        <v>0</v>
      </c>
    </row>
    <row r="103" spans="1:20" x14ac:dyDescent="0.25">
      <c r="A103" s="14">
        <v>7516</v>
      </c>
      <c r="B103" s="15" t="s">
        <v>193</v>
      </c>
      <c r="C103" s="16">
        <v>57</v>
      </c>
      <c r="D103" s="17" t="s">
        <v>194</v>
      </c>
      <c r="E103" s="144">
        <v>46079</v>
      </c>
      <c r="F103" s="18">
        <f t="shared" si="14"/>
        <v>0</v>
      </c>
      <c r="G103" s="6">
        <f t="shared" si="25"/>
        <v>0</v>
      </c>
      <c r="H103" s="19">
        <v>1357000</v>
      </c>
      <c r="I103" s="20">
        <v>1</v>
      </c>
      <c r="J103" s="20">
        <v>0</v>
      </c>
      <c r="K103" s="20">
        <v>0</v>
      </c>
      <c r="L103" s="21">
        <f t="shared" si="15"/>
        <v>57</v>
      </c>
      <c r="M103" s="21">
        <f t="shared" si="16"/>
        <v>0</v>
      </c>
      <c r="N103" s="21">
        <f t="shared" si="17"/>
        <v>0</v>
      </c>
      <c r="O103" s="7">
        <f t="shared" si="18"/>
        <v>0</v>
      </c>
      <c r="P103" s="7">
        <f t="shared" si="19"/>
        <v>0</v>
      </c>
      <c r="Q103" s="7">
        <f t="shared" si="20"/>
        <v>0</v>
      </c>
      <c r="R103" s="22">
        <f t="shared" si="21"/>
        <v>1357000</v>
      </c>
      <c r="S103" s="6">
        <f t="shared" si="22"/>
        <v>0</v>
      </c>
      <c r="T103" s="6">
        <f t="shared" si="23"/>
        <v>0</v>
      </c>
    </row>
    <row r="104" spans="1:20" x14ac:dyDescent="0.25">
      <c r="A104" s="14">
        <v>7517</v>
      </c>
      <c r="B104" s="15" t="s">
        <v>195</v>
      </c>
      <c r="C104" s="16">
        <v>57</v>
      </c>
      <c r="D104" s="17" t="s">
        <v>194</v>
      </c>
      <c r="E104" s="144">
        <v>46079</v>
      </c>
      <c r="F104" s="18">
        <f t="shared" si="14"/>
        <v>0</v>
      </c>
      <c r="G104" s="6">
        <f t="shared" si="25"/>
        <v>0</v>
      </c>
      <c r="H104" s="19">
        <v>1357000</v>
      </c>
      <c r="I104" s="20">
        <v>1</v>
      </c>
      <c r="J104" s="20">
        <v>0</v>
      </c>
      <c r="K104" s="20">
        <v>0</v>
      </c>
      <c r="L104" s="21">
        <f t="shared" si="15"/>
        <v>57</v>
      </c>
      <c r="M104" s="21">
        <f t="shared" si="16"/>
        <v>0</v>
      </c>
      <c r="N104" s="21">
        <f t="shared" si="17"/>
        <v>0</v>
      </c>
      <c r="O104" s="7">
        <f t="shared" si="18"/>
        <v>0</v>
      </c>
      <c r="P104" s="7">
        <f t="shared" si="19"/>
        <v>0</v>
      </c>
      <c r="Q104" s="7">
        <f t="shared" si="20"/>
        <v>0</v>
      </c>
      <c r="R104" s="22">
        <f t="shared" si="21"/>
        <v>1357000</v>
      </c>
      <c r="S104" s="6">
        <f t="shared" si="22"/>
        <v>0</v>
      </c>
      <c r="T104" s="6">
        <f t="shared" si="23"/>
        <v>0</v>
      </c>
    </row>
    <row r="105" spans="1:20" x14ac:dyDescent="0.25">
      <c r="A105" s="14">
        <v>7518</v>
      </c>
      <c r="B105" s="15" t="s">
        <v>196</v>
      </c>
      <c r="C105" s="16">
        <v>57</v>
      </c>
      <c r="D105" s="17" t="s">
        <v>194</v>
      </c>
      <c r="E105" s="144">
        <v>46079</v>
      </c>
      <c r="F105" s="18">
        <f t="shared" si="14"/>
        <v>2.2759764185703757E-3</v>
      </c>
      <c r="G105" s="6">
        <f t="shared" si="25"/>
        <v>3088.5</v>
      </c>
      <c r="H105" s="19">
        <v>1357000</v>
      </c>
      <c r="I105" s="20">
        <v>1</v>
      </c>
      <c r="J105" s="20">
        <v>0</v>
      </c>
      <c r="K105" s="20">
        <v>0</v>
      </c>
      <c r="L105" s="21">
        <f t="shared" si="15"/>
        <v>57</v>
      </c>
      <c r="M105" s="21">
        <f t="shared" si="16"/>
        <v>0</v>
      </c>
      <c r="N105" s="21">
        <f t="shared" si="17"/>
        <v>0</v>
      </c>
      <c r="O105" s="7">
        <f t="shared" si="18"/>
        <v>3088.5</v>
      </c>
      <c r="P105" s="7">
        <f t="shared" si="19"/>
        <v>0</v>
      </c>
      <c r="Q105" s="7">
        <f t="shared" si="20"/>
        <v>0</v>
      </c>
      <c r="R105" s="22">
        <f t="shared" si="21"/>
        <v>1357000</v>
      </c>
      <c r="S105" s="6">
        <f t="shared" si="22"/>
        <v>0</v>
      </c>
      <c r="T105" s="6">
        <f t="shared" si="23"/>
        <v>0</v>
      </c>
    </row>
    <row r="106" spans="1:20" x14ac:dyDescent="0.25">
      <c r="A106" s="14">
        <v>7526</v>
      </c>
      <c r="B106" s="15" t="s">
        <v>197</v>
      </c>
      <c r="C106" s="16">
        <v>57</v>
      </c>
      <c r="D106" s="17" t="s">
        <v>194</v>
      </c>
      <c r="E106" s="144">
        <v>46079</v>
      </c>
      <c r="F106" s="18">
        <f t="shared" si="14"/>
        <v>0</v>
      </c>
      <c r="G106" s="6">
        <f t="shared" si="25"/>
        <v>0</v>
      </c>
      <c r="H106" s="19">
        <v>1357000</v>
      </c>
      <c r="I106" s="20">
        <v>1</v>
      </c>
      <c r="J106" s="20">
        <v>0</v>
      </c>
      <c r="K106" s="20">
        <v>0</v>
      </c>
      <c r="L106" s="21">
        <f t="shared" si="15"/>
        <v>57</v>
      </c>
      <c r="M106" s="21">
        <f t="shared" si="16"/>
        <v>0</v>
      </c>
      <c r="N106" s="21">
        <f t="shared" si="17"/>
        <v>0</v>
      </c>
      <c r="O106" s="7">
        <f t="shared" si="18"/>
        <v>0</v>
      </c>
      <c r="P106" s="7">
        <f t="shared" si="19"/>
        <v>0</v>
      </c>
      <c r="Q106" s="7">
        <f t="shared" si="20"/>
        <v>0</v>
      </c>
      <c r="R106" s="22">
        <f t="shared" si="21"/>
        <v>1357000</v>
      </c>
      <c r="S106" s="6">
        <f t="shared" si="22"/>
        <v>0</v>
      </c>
      <c r="T106" s="6">
        <f t="shared" si="23"/>
        <v>0</v>
      </c>
    </row>
    <row r="107" spans="1:20" x14ac:dyDescent="0.25">
      <c r="A107" s="14">
        <v>7519</v>
      </c>
      <c r="B107" s="15" t="s">
        <v>198</v>
      </c>
      <c r="C107" s="16">
        <v>57</v>
      </c>
      <c r="D107" s="17" t="s">
        <v>194</v>
      </c>
      <c r="E107" s="144">
        <v>46079</v>
      </c>
      <c r="F107" s="18">
        <f t="shared" si="14"/>
        <v>0</v>
      </c>
      <c r="G107" s="6">
        <f t="shared" si="25"/>
        <v>0</v>
      </c>
      <c r="H107" s="19">
        <v>1357000</v>
      </c>
      <c r="I107" s="20">
        <v>1</v>
      </c>
      <c r="J107" s="20">
        <v>0</v>
      </c>
      <c r="K107" s="20">
        <v>0</v>
      </c>
      <c r="L107" s="21">
        <f t="shared" si="15"/>
        <v>57</v>
      </c>
      <c r="M107" s="21">
        <f t="shared" si="16"/>
        <v>0</v>
      </c>
      <c r="N107" s="21">
        <f t="shared" si="17"/>
        <v>0</v>
      </c>
      <c r="O107" s="7">
        <f t="shared" si="18"/>
        <v>0</v>
      </c>
      <c r="P107" s="7">
        <f t="shared" si="19"/>
        <v>0</v>
      </c>
      <c r="Q107" s="7">
        <f t="shared" si="20"/>
        <v>0</v>
      </c>
      <c r="R107" s="22">
        <f t="shared" si="21"/>
        <v>1357000</v>
      </c>
      <c r="S107" s="6">
        <f t="shared" si="22"/>
        <v>0</v>
      </c>
      <c r="T107" s="6">
        <f t="shared" si="23"/>
        <v>0</v>
      </c>
    </row>
    <row r="108" spans="1:20" x14ac:dyDescent="0.25">
      <c r="A108" s="14">
        <v>7520</v>
      </c>
      <c r="B108" s="15" t="s">
        <v>199</v>
      </c>
      <c r="C108" s="16">
        <v>57</v>
      </c>
      <c r="D108" s="17" t="s">
        <v>194</v>
      </c>
      <c r="E108" s="144">
        <v>46079</v>
      </c>
      <c r="F108" s="18">
        <f t="shared" si="14"/>
        <v>0</v>
      </c>
      <c r="G108" s="6">
        <f t="shared" si="25"/>
        <v>0</v>
      </c>
      <c r="H108" s="19">
        <v>1357000</v>
      </c>
      <c r="I108" s="20">
        <v>1</v>
      </c>
      <c r="J108" s="20">
        <v>0</v>
      </c>
      <c r="K108" s="20">
        <v>0</v>
      </c>
      <c r="L108" s="21">
        <f t="shared" si="15"/>
        <v>57</v>
      </c>
      <c r="M108" s="21">
        <f t="shared" si="16"/>
        <v>0</v>
      </c>
      <c r="N108" s="21">
        <f t="shared" si="17"/>
        <v>0</v>
      </c>
      <c r="O108" s="7">
        <f t="shared" si="18"/>
        <v>0</v>
      </c>
      <c r="P108" s="7">
        <f t="shared" si="19"/>
        <v>0</v>
      </c>
      <c r="Q108" s="7">
        <f t="shared" si="20"/>
        <v>0</v>
      </c>
      <c r="R108" s="22">
        <f t="shared" si="21"/>
        <v>1357000</v>
      </c>
      <c r="S108" s="6">
        <f t="shared" si="22"/>
        <v>0</v>
      </c>
      <c r="T108" s="6">
        <f t="shared" si="23"/>
        <v>0</v>
      </c>
    </row>
    <row r="109" spans="1:20" x14ac:dyDescent="0.25">
      <c r="A109" s="14">
        <v>7521</v>
      </c>
      <c r="B109" s="15" t="s">
        <v>200</v>
      </c>
      <c r="C109" s="16">
        <v>57</v>
      </c>
      <c r="D109" s="17" t="s">
        <v>194</v>
      </c>
      <c r="E109" s="144">
        <v>46079</v>
      </c>
      <c r="F109" s="18">
        <f t="shared" si="14"/>
        <v>0</v>
      </c>
      <c r="G109" s="6">
        <f t="shared" si="25"/>
        <v>0</v>
      </c>
      <c r="H109" s="19">
        <v>1357000</v>
      </c>
      <c r="I109" s="20">
        <v>1</v>
      </c>
      <c r="J109" s="20">
        <v>0</v>
      </c>
      <c r="K109" s="20">
        <v>0</v>
      </c>
      <c r="L109" s="21">
        <f t="shared" si="15"/>
        <v>57</v>
      </c>
      <c r="M109" s="21">
        <f t="shared" si="16"/>
        <v>0</v>
      </c>
      <c r="N109" s="21">
        <f t="shared" si="17"/>
        <v>0</v>
      </c>
      <c r="O109" s="7">
        <f t="shared" si="18"/>
        <v>0</v>
      </c>
      <c r="P109" s="7">
        <f t="shared" si="19"/>
        <v>0</v>
      </c>
      <c r="Q109" s="7">
        <f t="shared" si="20"/>
        <v>0</v>
      </c>
      <c r="R109" s="22">
        <f t="shared" si="21"/>
        <v>1357000</v>
      </c>
      <c r="S109" s="6">
        <f t="shared" si="22"/>
        <v>0</v>
      </c>
      <c r="T109" s="6">
        <f t="shared" si="23"/>
        <v>0</v>
      </c>
    </row>
    <row r="110" spans="1:20" x14ac:dyDescent="0.25">
      <c r="A110" s="14">
        <v>7522</v>
      </c>
      <c r="B110" s="15" t="s">
        <v>201</v>
      </c>
      <c r="C110" s="16">
        <v>57</v>
      </c>
      <c r="D110" s="17" t="s">
        <v>194</v>
      </c>
      <c r="E110" s="144">
        <v>46079</v>
      </c>
      <c r="F110" s="18">
        <f t="shared" si="14"/>
        <v>0</v>
      </c>
      <c r="G110" s="6">
        <f t="shared" si="25"/>
        <v>0</v>
      </c>
      <c r="H110" s="19">
        <v>1357000</v>
      </c>
      <c r="I110" s="20">
        <v>1</v>
      </c>
      <c r="J110" s="20">
        <v>0</v>
      </c>
      <c r="K110" s="20">
        <v>0</v>
      </c>
      <c r="L110" s="21">
        <f t="shared" si="15"/>
        <v>57</v>
      </c>
      <c r="M110" s="21">
        <f t="shared" si="16"/>
        <v>0</v>
      </c>
      <c r="N110" s="21">
        <f t="shared" si="17"/>
        <v>0</v>
      </c>
      <c r="O110" s="7">
        <f t="shared" si="18"/>
        <v>0</v>
      </c>
      <c r="P110" s="7">
        <f t="shared" si="19"/>
        <v>0</v>
      </c>
      <c r="Q110" s="7">
        <f t="shared" si="20"/>
        <v>0</v>
      </c>
      <c r="R110" s="22">
        <f t="shared" si="21"/>
        <v>1357000</v>
      </c>
      <c r="S110" s="6">
        <f t="shared" si="22"/>
        <v>0</v>
      </c>
      <c r="T110" s="6">
        <f t="shared" si="23"/>
        <v>0</v>
      </c>
    </row>
    <row r="111" spans="1:20" x14ac:dyDescent="0.25">
      <c r="A111" s="14">
        <v>7523</v>
      </c>
      <c r="B111" s="15" t="s">
        <v>202</v>
      </c>
      <c r="C111" s="16">
        <v>57</v>
      </c>
      <c r="D111" s="17" t="s">
        <v>194</v>
      </c>
      <c r="E111" s="144">
        <v>46079</v>
      </c>
      <c r="F111" s="18">
        <f t="shared" si="14"/>
        <v>0</v>
      </c>
      <c r="G111" s="6">
        <f t="shared" si="25"/>
        <v>0</v>
      </c>
      <c r="H111" s="19">
        <v>1357000</v>
      </c>
      <c r="I111" s="20">
        <v>1</v>
      </c>
      <c r="J111" s="20">
        <v>0</v>
      </c>
      <c r="K111" s="20">
        <v>0</v>
      </c>
      <c r="L111" s="21">
        <f t="shared" si="15"/>
        <v>57</v>
      </c>
      <c r="M111" s="21">
        <f t="shared" si="16"/>
        <v>0</v>
      </c>
      <c r="N111" s="21">
        <f t="shared" si="17"/>
        <v>0</v>
      </c>
      <c r="O111" s="7">
        <f t="shared" si="18"/>
        <v>0</v>
      </c>
      <c r="P111" s="7">
        <f t="shared" si="19"/>
        <v>0</v>
      </c>
      <c r="Q111" s="7">
        <f t="shared" si="20"/>
        <v>0</v>
      </c>
      <c r="R111" s="22">
        <f t="shared" si="21"/>
        <v>1357000</v>
      </c>
      <c r="S111" s="6">
        <f t="shared" si="22"/>
        <v>0</v>
      </c>
      <c r="T111" s="6">
        <f t="shared" si="23"/>
        <v>0</v>
      </c>
    </row>
    <row r="112" spans="1:20" x14ac:dyDescent="0.25">
      <c r="A112" s="14">
        <v>2801</v>
      </c>
      <c r="B112" s="15" t="s">
        <v>203</v>
      </c>
      <c r="C112" s="16">
        <v>7110</v>
      </c>
      <c r="D112" s="17" t="s">
        <v>194</v>
      </c>
      <c r="E112" s="144">
        <v>44768</v>
      </c>
      <c r="F112" s="18">
        <f t="shared" si="14"/>
        <v>2.9469924337957127E-3</v>
      </c>
      <c r="G112" s="6">
        <f t="shared" si="25"/>
        <v>2336.9650000000001</v>
      </c>
      <c r="H112" s="19">
        <v>793000</v>
      </c>
      <c r="I112" s="20">
        <v>0</v>
      </c>
      <c r="J112" s="20">
        <v>1</v>
      </c>
      <c r="K112" s="20">
        <v>0</v>
      </c>
      <c r="L112" s="21">
        <f t="shared" si="15"/>
        <v>0</v>
      </c>
      <c r="M112" s="21">
        <f t="shared" si="16"/>
        <v>7110</v>
      </c>
      <c r="N112" s="21">
        <f t="shared" si="17"/>
        <v>0</v>
      </c>
      <c r="O112" s="7">
        <f t="shared" si="18"/>
        <v>0</v>
      </c>
      <c r="P112" s="7">
        <f t="shared" si="19"/>
        <v>2336.9650000000001</v>
      </c>
      <c r="Q112" s="7">
        <f t="shared" si="20"/>
        <v>0</v>
      </c>
      <c r="R112" s="22">
        <f t="shared" si="21"/>
        <v>0</v>
      </c>
      <c r="S112" s="6">
        <f t="shared" si="22"/>
        <v>793000</v>
      </c>
      <c r="T112" s="6">
        <f t="shared" si="23"/>
        <v>0</v>
      </c>
    </row>
    <row r="113" spans="1:20" x14ac:dyDescent="0.25">
      <c r="A113" s="14">
        <v>2810</v>
      </c>
      <c r="B113" s="15" t="s">
        <v>204</v>
      </c>
      <c r="C113" s="16">
        <v>7110</v>
      </c>
      <c r="D113" s="17" t="s">
        <v>194</v>
      </c>
      <c r="E113" s="144">
        <v>44770</v>
      </c>
      <c r="F113" s="18">
        <f t="shared" si="14"/>
        <v>1.1787969735182851E-2</v>
      </c>
      <c r="G113" s="6">
        <f t="shared" si="25"/>
        <v>9347.86</v>
      </c>
      <c r="H113" s="19">
        <v>793000</v>
      </c>
      <c r="I113" s="20">
        <v>0</v>
      </c>
      <c r="J113" s="20">
        <v>1</v>
      </c>
      <c r="K113" s="20">
        <v>0</v>
      </c>
      <c r="L113" s="21">
        <f t="shared" si="15"/>
        <v>0</v>
      </c>
      <c r="M113" s="21">
        <f t="shared" si="16"/>
        <v>7110</v>
      </c>
      <c r="N113" s="21">
        <f t="shared" si="17"/>
        <v>0</v>
      </c>
      <c r="O113" s="7">
        <f t="shared" si="18"/>
        <v>0</v>
      </c>
      <c r="P113" s="7">
        <f t="shared" si="19"/>
        <v>9347.86</v>
      </c>
      <c r="Q113" s="7">
        <f t="shared" si="20"/>
        <v>0</v>
      </c>
      <c r="R113" s="22">
        <f t="shared" si="21"/>
        <v>0</v>
      </c>
      <c r="S113" s="6">
        <f t="shared" si="22"/>
        <v>793000</v>
      </c>
      <c r="T113" s="6">
        <f t="shared" si="23"/>
        <v>0</v>
      </c>
    </row>
    <row r="114" spans="1:20" x14ac:dyDescent="0.25">
      <c r="A114" s="14">
        <v>2811</v>
      </c>
      <c r="B114" s="15" t="s">
        <v>205</v>
      </c>
      <c r="C114" s="16">
        <v>8310</v>
      </c>
      <c r="D114" s="17" t="s">
        <v>194</v>
      </c>
      <c r="E114" s="144">
        <v>44770</v>
      </c>
      <c r="F114" s="18">
        <f t="shared" si="14"/>
        <v>8.0216189931350112E-3</v>
      </c>
      <c r="G114" s="6">
        <f t="shared" si="25"/>
        <v>7010.8950000000004</v>
      </c>
      <c r="H114" s="19">
        <v>874000</v>
      </c>
      <c r="I114" s="20">
        <v>0</v>
      </c>
      <c r="J114" s="20">
        <v>1</v>
      </c>
      <c r="K114" s="20">
        <v>0</v>
      </c>
      <c r="L114" s="21">
        <f t="shared" si="15"/>
        <v>0</v>
      </c>
      <c r="M114" s="21">
        <f t="shared" si="16"/>
        <v>8310</v>
      </c>
      <c r="N114" s="21">
        <f t="shared" si="17"/>
        <v>0</v>
      </c>
      <c r="O114" s="7">
        <f t="shared" si="18"/>
        <v>0</v>
      </c>
      <c r="P114" s="7">
        <f t="shared" si="19"/>
        <v>7010.8950000000004</v>
      </c>
      <c r="Q114" s="7">
        <f t="shared" si="20"/>
        <v>0</v>
      </c>
      <c r="R114" s="22">
        <f t="shared" si="21"/>
        <v>0</v>
      </c>
      <c r="S114" s="6">
        <f t="shared" si="22"/>
        <v>874000</v>
      </c>
      <c r="T114" s="6">
        <f t="shared" si="23"/>
        <v>0</v>
      </c>
    </row>
    <row r="115" spans="1:20" x14ac:dyDescent="0.25">
      <c r="A115" s="14">
        <v>2812</v>
      </c>
      <c r="B115" s="15" t="s">
        <v>206</v>
      </c>
      <c r="C115" s="16">
        <v>8310</v>
      </c>
      <c r="D115" s="17" t="s">
        <v>194</v>
      </c>
      <c r="E115" s="144">
        <v>44770</v>
      </c>
      <c r="F115" s="18">
        <f t="shared" si="14"/>
        <v>1.0695491990846682E-2</v>
      </c>
      <c r="G115" s="6">
        <f t="shared" si="25"/>
        <v>9347.86</v>
      </c>
      <c r="H115" s="19">
        <v>874000</v>
      </c>
      <c r="I115" s="20">
        <v>0</v>
      </c>
      <c r="J115" s="20">
        <v>1</v>
      </c>
      <c r="K115" s="20">
        <v>0</v>
      </c>
      <c r="L115" s="21">
        <f t="shared" si="15"/>
        <v>0</v>
      </c>
      <c r="M115" s="21">
        <f t="shared" si="16"/>
        <v>8310</v>
      </c>
      <c r="N115" s="21">
        <f t="shared" si="17"/>
        <v>0</v>
      </c>
      <c r="O115" s="7">
        <f t="shared" si="18"/>
        <v>0</v>
      </c>
      <c r="P115" s="7">
        <f t="shared" si="19"/>
        <v>9347.86</v>
      </c>
      <c r="Q115" s="7">
        <f t="shared" si="20"/>
        <v>0</v>
      </c>
      <c r="R115" s="22">
        <f t="shared" si="21"/>
        <v>0</v>
      </c>
      <c r="S115" s="6">
        <f t="shared" si="22"/>
        <v>874000</v>
      </c>
      <c r="T115" s="6">
        <f t="shared" si="23"/>
        <v>0</v>
      </c>
    </row>
    <row r="116" spans="1:20" x14ac:dyDescent="0.25">
      <c r="A116" s="14">
        <v>2813</v>
      </c>
      <c r="B116" s="15" t="s">
        <v>207</v>
      </c>
      <c r="C116" s="16">
        <v>9537</v>
      </c>
      <c r="D116" s="17" t="s">
        <v>194</v>
      </c>
      <c r="E116" s="144">
        <v>44770</v>
      </c>
      <c r="F116" s="18">
        <f t="shared" si="14"/>
        <v>1.4728771008403363E-2</v>
      </c>
      <c r="G116" s="6">
        <f t="shared" si="25"/>
        <v>14021.79</v>
      </c>
      <c r="H116" s="19">
        <v>952000</v>
      </c>
      <c r="I116" s="20">
        <v>0</v>
      </c>
      <c r="J116" s="20">
        <v>1</v>
      </c>
      <c r="K116" s="20">
        <v>0</v>
      </c>
      <c r="L116" s="21">
        <f t="shared" si="15"/>
        <v>0</v>
      </c>
      <c r="M116" s="21">
        <f t="shared" si="16"/>
        <v>9537</v>
      </c>
      <c r="N116" s="21">
        <f t="shared" si="17"/>
        <v>0</v>
      </c>
      <c r="O116" s="7">
        <f t="shared" si="18"/>
        <v>0</v>
      </c>
      <c r="P116" s="7">
        <f t="shared" si="19"/>
        <v>14021.79</v>
      </c>
      <c r="Q116" s="7">
        <f t="shared" si="20"/>
        <v>0</v>
      </c>
      <c r="R116" s="22">
        <f t="shared" si="21"/>
        <v>0</v>
      </c>
      <c r="S116" s="6">
        <f t="shared" si="22"/>
        <v>952000</v>
      </c>
      <c r="T116" s="6">
        <f t="shared" si="23"/>
        <v>0</v>
      </c>
    </row>
    <row r="117" spans="1:20" x14ac:dyDescent="0.25">
      <c r="A117" s="14">
        <v>2814</v>
      </c>
      <c r="B117" s="15" t="s">
        <v>208</v>
      </c>
      <c r="C117" s="16">
        <v>7110</v>
      </c>
      <c r="D117" s="17" t="s">
        <v>194</v>
      </c>
      <c r="E117" s="144">
        <v>44770</v>
      </c>
      <c r="F117" s="18">
        <f t="shared" si="14"/>
        <v>8.9883269230769235E-3</v>
      </c>
      <c r="G117" s="6">
        <f t="shared" si="25"/>
        <v>7010.8950000000004</v>
      </c>
      <c r="H117" s="19">
        <v>780000</v>
      </c>
      <c r="I117" s="20">
        <v>0</v>
      </c>
      <c r="J117" s="20">
        <v>1</v>
      </c>
      <c r="K117" s="20">
        <v>0</v>
      </c>
      <c r="L117" s="21">
        <f t="shared" si="15"/>
        <v>0</v>
      </c>
      <c r="M117" s="21">
        <f t="shared" si="16"/>
        <v>7110</v>
      </c>
      <c r="N117" s="21">
        <f t="shared" si="17"/>
        <v>0</v>
      </c>
      <c r="O117" s="7">
        <f t="shared" si="18"/>
        <v>0</v>
      </c>
      <c r="P117" s="7">
        <f t="shared" si="19"/>
        <v>7010.8950000000004</v>
      </c>
      <c r="Q117" s="7">
        <f t="shared" si="20"/>
        <v>0</v>
      </c>
      <c r="R117" s="22">
        <f t="shared" si="21"/>
        <v>0</v>
      </c>
      <c r="S117" s="6">
        <f t="shared" si="22"/>
        <v>780000</v>
      </c>
      <c r="T117" s="6">
        <f t="shared" si="23"/>
        <v>0</v>
      </c>
    </row>
    <row r="118" spans="1:20" x14ac:dyDescent="0.25">
      <c r="A118" s="14">
        <v>2815</v>
      </c>
      <c r="B118" s="15" t="s">
        <v>209</v>
      </c>
      <c r="C118" s="16">
        <v>10093</v>
      </c>
      <c r="D118" s="17" t="s">
        <v>210</v>
      </c>
      <c r="E118" s="144">
        <v>44770</v>
      </c>
      <c r="F118" s="18">
        <f t="shared" si="14"/>
        <v>7.3643855042016815E-3</v>
      </c>
      <c r="G118" s="6">
        <f t="shared" si="25"/>
        <v>7010.8950000000004</v>
      </c>
      <c r="H118" s="19">
        <v>952000</v>
      </c>
      <c r="I118" s="20">
        <v>0</v>
      </c>
      <c r="J118" s="20">
        <v>1</v>
      </c>
      <c r="K118" s="20">
        <v>0</v>
      </c>
      <c r="L118" s="21">
        <f t="shared" si="15"/>
        <v>0</v>
      </c>
      <c r="M118" s="21">
        <f t="shared" si="16"/>
        <v>10093</v>
      </c>
      <c r="N118" s="21">
        <f t="shared" si="17"/>
        <v>0</v>
      </c>
      <c r="O118" s="7">
        <f t="shared" si="18"/>
        <v>0</v>
      </c>
      <c r="P118" s="7">
        <f t="shared" si="19"/>
        <v>7010.8950000000004</v>
      </c>
      <c r="Q118" s="7">
        <f t="shared" si="20"/>
        <v>0</v>
      </c>
      <c r="R118" s="22">
        <f t="shared" si="21"/>
        <v>0</v>
      </c>
      <c r="S118" s="6">
        <f t="shared" si="22"/>
        <v>952000</v>
      </c>
      <c r="T118" s="6">
        <f t="shared" si="23"/>
        <v>0</v>
      </c>
    </row>
    <row r="119" spans="1:20" x14ac:dyDescent="0.25">
      <c r="A119" s="14">
        <v>2816</v>
      </c>
      <c r="B119" s="15" t="s">
        <v>211</v>
      </c>
      <c r="C119" s="16">
        <v>9537</v>
      </c>
      <c r="D119" s="17" t="s">
        <v>210</v>
      </c>
      <c r="E119" s="144">
        <v>44770</v>
      </c>
      <c r="F119" s="18">
        <f t="shared" si="14"/>
        <v>9.8191806722689075E-3</v>
      </c>
      <c r="G119" s="6">
        <f t="shared" si="25"/>
        <v>9347.86</v>
      </c>
      <c r="H119" s="19">
        <v>952000</v>
      </c>
      <c r="I119" s="20">
        <v>0</v>
      </c>
      <c r="J119" s="20">
        <v>1</v>
      </c>
      <c r="K119" s="20">
        <v>0</v>
      </c>
      <c r="L119" s="21">
        <f t="shared" si="15"/>
        <v>0</v>
      </c>
      <c r="M119" s="21">
        <f t="shared" si="16"/>
        <v>9537</v>
      </c>
      <c r="N119" s="21">
        <f t="shared" si="17"/>
        <v>0</v>
      </c>
      <c r="O119" s="7">
        <f t="shared" si="18"/>
        <v>0</v>
      </c>
      <c r="P119" s="7">
        <f t="shared" si="19"/>
        <v>9347.86</v>
      </c>
      <c r="Q119" s="7">
        <f t="shared" si="20"/>
        <v>0</v>
      </c>
      <c r="R119" s="22">
        <f t="shared" si="21"/>
        <v>0</v>
      </c>
      <c r="S119" s="6">
        <f t="shared" si="22"/>
        <v>952000</v>
      </c>
      <c r="T119" s="6">
        <f t="shared" si="23"/>
        <v>0</v>
      </c>
    </row>
    <row r="120" spans="1:20" x14ac:dyDescent="0.25">
      <c r="A120" s="14">
        <v>2817</v>
      </c>
      <c r="B120" s="15" t="s">
        <v>212</v>
      </c>
      <c r="C120" s="16">
        <v>9537</v>
      </c>
      <c r="D120" s="17" t="s">
        <v>210</v>
      </c>
      <c r="E120" s="144">
        <v>44770</v>
      </c>
      <c r="F120" s="18">
        <f t="shared" si="14"/>
        <v>9.8191806722689075E-3</v>
      </c>
      <c r="G120" s="6">
        <f t="shared" si="25"/>
        <v>9347.86</v>
      </c>
      <c r="H120" s="19">
        <v>952000</v>
      </c>
      <c r="I120" s="20">
        <v>0</v>
      </c>
      <c r="J120" s="20">
        <v>1</v>
      </c>
      <c r="K120" s="20">
        <v>0</v>
      </c>
      <c r="L120" s="21">
        <f t="shared" si="15"/>
        <v>0</v>
      </c>
      <c r="M120" s="21">
        <f t="shared" si="16"/>
        <v>9537</v>
      </c>
      <c r="N120" s="21">
        <f t="shared" si="17"/>
        <v>0</v>
      </c>
      <c r="O120" s="7">
        <f t="shared" si="18"/>
        <v>0</v>
      </c>
      <c r="P120" s="7">
        <f t="shared" si="19"/>
        <v>9347.86</v>
      </c>
      <c r="Q120" s="7">
        <f t="shared" si="20"/>
        <v>0</v>
      </c>
      <c r="R120" s="22">
        <f t="shared" si="21"/>
        <v>0</v>
      </c>
      <c r="S120" s="6">
        <f t="shared" si="22"/>
        <v>952000</v>
      </c>
      <c r="T120" s="6">
        <f t="shared" si="23"/>
        <v>0</v>
      </c>
    </row>
    <row r="121" spans="1:20" x14ac:dyDescent="0.25">
      <c r="A121" s="14">
        <v>2818</v>
      </c>
      <c r="B121" s="15" t="s">
        <v>213</v>
      </c>
      <c r="C121" s="16">
        <v>7109</v>
      </c>
      <c r="D121" s="17" t="s">
        <v>210</v>
      </c>
      <c r="E121" s="144">
        <v>44770</v>
      </c>
      <c r="F121" s="18">
        <f t="shared" si="14"/>
        <v>1.1641170610211707E-2</v>
      </c>
      <c r="G121" s="6">
        <f t="shared" si="25"/>
        <v>9347.86</v>
      </c>
      <c r="H121" s="19">
        <v>803000</v>
      </c>
      <c r="I121" s="20">
        <v>0</v>
      </c>
      <c r="J121" s="20">
        <v>1</v>
      </c>
      <c r="K121" s="20">
        <v>0</v>
      </c>
      <c r="L121" s="21">
        <f t="shared" si="15"/>
        <v>0</v>
      </c>
      <c r="M121" s="21">
        <f t="shared" si="16"/>
        <v>7109</v>
      </c>
      <c r="N121" s="21">
        <f t="shared" si="17"/>
        <v>0</v>
      </c>
      <c r="O121" s="7">
        <f t="shared" si="18"/>
        <v>0</v>
      </c>
      <c r="P121" s="7">
        <f t="shared" si="19"/>
        <v>9347.86</v>
      </c>
      <c r="Q121" s="7">
        <f t="shared" si="20"/>
        <v>0</v>
      </c>
      <c r="R121" s="22">
        <f t="shared" si="21"/>
        <v>0</v>
      </c>
      <c r="S121" s="6">
        <f t="shared" si="22"/>
        <v>803000</v>
      </c>
      <c r="T121" s="6">
        <f t="shared" si="23"/>
        <v>0</v>
      </c>
    </row>
    <row r="122" spans="1:20" x14ac:dyDescent="0.25">
      <c r="A122" s="14">
        <v>2819</v>
      </c>
      <c r="B122" s="15" t="s">
        <v>214</v>
      </c>
      <c r="C122" s="16">
        <v>10093</v>
      </c>
      <c r="D122" s="17" t="s">
        <v>210</v>
      </c>
      <c r="E122" s="144">
        <v>44770</v>
      </c>
      <c r="F122" s="18">
        <f t="shared" si="14"/>
        <v>0</v>
      </c>
      <c r="G122" s="6">
        <f t="shared" si="25"/>
        <v>0</v>
      </c>
      <c r="H122" s="19">
        <v>952000</v>
      </c>
      <c r="I122" s="20">
        <v>0</v>
      </c>
      <c r="J122" s="20">
        <v>1</v>
      </c>
      <c r="K122" s="20">
        <v>0</v>
      </c>
      <c r="L122" s="21">
        <f t="shared" si="15"/>
        <v>0</v>
      </c>
      <c r="M122" s="21">
        <f t="shared" si="16"/>
        <v>10093</v>
      </c>
      <c r="N122" s="21">
        <f t="shared" si="17"/>
        <v>0</v>
      </c>
      <c r="O122" s="7">
        <f t="shared" si="18"/>
        <v>0</v>
      </c>
      <c r="P122" s="7">
        <f t="shared" si="19"/>
        <v>0</v>
      </c>
      <c r="Q122" s="7">
        <f t="shared" si="20"/>
        <v>0</v>
      </c>
      <c r="R122" s="22">
        <f t="shared" si="21"/>
        <v>0</v>
      </c>
      <c r="S122" s="6">
        <f t="shared" si="22"/>
        <v>952000</v>
      </c>
      <c r="T122" s="6">
        <f t="shared" si="23"/>
        <v>0</v>
      </c>
    </row>
    <row r="123" spans="1:20" x14ac:dyDescent="0.25">
      <c r="A123" s="14">
        <v>2802</v>
      </c>
      <c r="B123" s="15" t="s">
        <v>215</v>
      </c>
      <c r="C123" s="16">
        <v>7110</v>
      </c>
      <c r="D123" s="17" t="s">
        <v>194</v>
      </c>
      <c r="E123" s="144">
        <v>44768</v>
      </c>
      <c r="F123" s="18">
        <f t="shared" si="14"/>
        <v>1.1787969735182851E-2</v>
      </c>
      <c r="G123" s="6">
        <f t="shared" si="25"/>
        <v>9347.86</v>
      </c>
      <c r="H123" s="19">
        <v>793000</v>
      </c>
      <c r="I123" s="20">
        <v>0</v>
      </c>
      <c r="J123" s="20">
        <v>1</v>
      </c>
      <c r="K123" s="20">
        <v>0</v>
      </c>
      <c r="L123" s="21">
        <f t="shared" si="15"/>
        <v>0</v>
      </c>
      <c r="M123" s="21">
        <f t="shared" si="16"/>
        <v>7110</v>
      </c>
      <c r="N123" s="21">
        <f t="shared" si="17"/>
        <v>0</v>
      </c>
      <c r="O123" s="7">
        <f t="shared" si="18"/>
        <v>0</v>
      </c>
      <c r="P123" s="7">
        <f t="shared" si="19"/>
        <v>9347.86</v>
      </c>
      <c r="Q123" s="7">
        <f t="shared" si="20"/>
        <v>0</v>
      </c>
      <c r="R123" s="22">
        <f t="shared" si="21"/>
        <v>0</v>
      </c>
      <c r="S123" s="6">
        <f t="shared" si="22"/>
        <v>793000</v>
      </c>
      <c r="T123" s="6">
        <f t="shared" si="23"/>
        <v>0</v>
      </c>
    </row>
    <row r="124" spans="1:20" x14ac:dyDescent="0.25">
      <c r="A124" s="14">
        <v>2821</v>
      </c>
      <c r="B124" s="15" t="s">
        <v>216</v>
      </c>
      <c r="C124" s="16">
        <v>9537</v>
      </c>
      <c r="D124" s="17" t="s">
        <v>210</v>
      </c>
      <c r="E124" s="144">
        <v>44771</v>
      </c>
      <c r="F124" s="18">
        <f t="shared" si="14"/>
        <v>2.4547951680672269E-3</v>
      </c>
      <c r="G124" s="6">
        <f t="shared" si="25"/>
        <v>2336.9650000000001</v>
      </c>
      <c r="H124" s="19">
        <v>952000</v>
      </c>
      <c r="I124" s="20">
        <v>0</v>
      </c>
      <c r="J124" s="20">
        <v>1</v>
      </c>
      <c r="K124" s="20">
        <v>0</v>
      </c>
      <c r="L124" s="21">
        <f t="shared" si="15"/>
        <v>0</v>
      </c>
      <c r="M124" s="21">
        <f t="shared" si="16"/>
        <v>9537</v>
      </c>
      <c r="N124" s="21">
        <f t="shared" si="17"/>
        <v>0</v>
      </c>
      <c r="O124" s="7">
        <f t="shared" si="18"/>
        <v>0</v>
      </c>
      <c r="P124" s="7">
        <f t="shared" si="19"/>
        <v>2336.9650000000001</v>
      </c>
      <c r="Q124" s="7">
        <f t="shared" si="20"/>
        <v>0</v>
      </c>
      <c r="R124" s="22">
        <f t="shared" si="21"/>
        <v>0</v>
      </c>
      <c r="S124" s="6">
        <f t="shared" si="22"/>
        <v>952000</v>
      </c>
      <c r="T124" s="6">
        <f t="shared" si="23"/>
        <v>0</v>
      </c>
    </row>
    <row r="125" spans="1:20" x14ac:dyDescent="0.25">
      <c r="A125" s="14">
        <v>2803</v>
      </c>
      <c r="B125" s="15" t="s">
        <v>217</v>
      </c>
      <c r="C125" s="16">
        <v>8310</v>
      </c>
      <c r="D125" s="17" t="s">
        <v>194</v>
      </c>
      <c r="E125" s="144">
        <v>44768</v>
      </c>
      <c r="F125" s="18">
        <f t="shared" si="14"/>
        <v>2.6738729977116705E-3</v>
      </c>
      <c r="G125" s="6">
        <f t="shared" si="25"/>
        <v>2336.9650000000001</v>
      </c>
      <c r="H125" s="19">
        <v>874000</v>
      </c>
      <c r="I125" s="20">
        <v>0</v>
      </c>
      <c r="J125" s="20">
        <v>1</v>
      </c>
      <c r="K125" s="20">
        <v>0</v>
      </c>
      <c r="L125" s="21">
        <f t="shared" si="15"/>
        <v>0</v>
      </c>
      <c r="M125" s="21">
        <f t="shared" si="16"/>
        <v>8310</v>
      </c>
      <c r="N125" s="21">
        <f t="shared" si="17"/>
        <v>0</v>
      </c>
      <c r="O125" s="7">
        <f t="shared" si="18"/>
        <v>0</v>
      </c>
      <c r="P125" s="7">
        <f t="shared" si="19"/>
        <v>2336.9650000000001</v>
      </c>
      <c r="Q125" s="7">
        <f t="shared" si="20"/>
        <v>0</v>
      </c>
      <c r="R125" s="22">
        <f t="shared" si="21"/>
        <v>0</v>
      </c>
      <c r="S125" s="6">
        <f t="shared" si="22"/>
        <v>874000</v>
      </c>
      <c r="T125" s="6">
        <f t="shared" si="23"/>
        <v>0</v>
      </c>
    </row>
    <row r="126" spans="1:20" x14ac:dyDescent="0.25">
      <c r="A126" s="14">
        <v>2804</v>
      </c>
      <c r="B126" s="15" t="s">
        <v>218</v>
      </c>
      <c r="C126" s="16">
        <v>8310</v>
      </c>
      <c r="D126" s="17" t="s">
        <v>194</v>
      </c>
      <c r="E126" s="144">
        <v>44768</v>
      </c>
      <c r="F126" s="18">
        <f t="shared" si="14"/>
        <v>8.0216189931350112E-3</v>
      </c>
      <c r="G126" s="6">
        <f t="shared" si="25"/>
        <v>7010.8950000000004</v>
      </c>
      <c r="H126" s="19">
        <v>874000</v>
      </c>
      <c r="I126" s="20">
        <v>0</v>
      </c>
      <c r="J126" s="20">
        <v>1</v>
      </c>
      <c r="K126" s="20">
        <v>0</v>
      </c>
      <c r="L126" s="21">
        <f t="shared" si="15"/>
        <v>0</v>
      </c>
      <c r="M126" s="21">
        <f t="shared" si="16"/>
        <v>8310</v>
      </c>
      <c r="N126" s="21">
        <f t="shared" si="17"/>
        <v>0</v>
      </c>
      <c r="O126" s="7">
        <f t="shared" si="18"/>
        <v>0</v>
      </c>
      <c r="P126" s="7">
        <f t="shared" si="19"/>
        <v>7010.8950000000004</v>
      </c>
      <c r="Q126" s="7">
        <f t="shared" si="20"/>
        <v>0</v>
      </c>
      <c r="R126" s="22">
        <f t="shared" si="21"/>
        <v>0</v>
      </c>
      <c r="S126" s="6">
        <f t="shared" si="22"/>
        <v>874000</v>
      </c>
      <c r="T126" s="6">
        <f t="shared" si="23"/>
        <v>0</v>
      </c>
    </row>
    <row r="127" spans="1:20" x14ac:dyDescent="0.25">
      <c r="A127" s="14">
        <v>2805</v>
      </c>
      <c r="B127" s="15" t="s">
        <v>219</v>
      </c>
      <c r="C127" s="16">
        <v>7110</v>
      </c>
      <c r="D127" s="17" t="s">
        <v>194</v>
      </c>
      <c r="E127" s="144">
        <v>44769</v>
      </c>
      <c r="F127" s="18">
        <f t="shared" si="14"/>
        <v>1.1787969735182851E-2</v>
      </c>
      <c r="G127" s="6">
        <f t="shared" si="25"/>
        <v>9347.86</v>
      </c>
      <c r="H127" s="19">
        <v>793000</v>
      </c>
      <c r="I127" s="20">
        <v>0</v>
      </c>
      <c r="J127" s="20">
        <v>1</v>
      </c>
      <c r="K127" s="20">
        <v>0</v>
      </c>
      <c r="L127" s="21">
        <f t="shared" si="15"/>
        <v>0</v>
      </c>
      <c r="M127" s="21">
        <f t="shared" si="16"/>
        <v>7110</v>
      </c>
      <c r="N127" s="21">
        <f t="shared" si="17"/>
        <v>0</v>
      </c>
      <c r="O127" s="7">
        <f t="shared" si="18"/>
        <v>0</v>
      </c>
      <c r="P127" s="7">
        <f t="shared" si="19"/>
        <v>9347.86</v>
      </c>
      <c r="Q127" s="7">
        <f t="shared" si="20"/>
        <v>0</v>
      </c>
      <c r="R127" s="22">
        <f t="shared" si="21"/>
        <v>0</v>
      </c>
      <c r="S127" s="6">
        <f t="shared" si="22"/>
        <v>793000</v>
      </c>
      <c r="T127" s="6">
        <f t="shared" si="23"/>
        <v>0</v>
      </c>
    </row>
    <row r="128" spans="1:20" x14ac:dyDescent="0.25">
      <c r="A128" s="14">
        <v>2806</v>
      </c>
      <c r="B128" s="15" t="s">
        <v>220</v>
      </c>
      <c r="C128" s="16">
        <v>7110</v>
      </c>
      <c r="D128" s="17" t="s">
        <v>194</v>
      </c>
      <c r="E128" s="144">
        <v>44769</v>
      </c>
      <c r="F128" s="18">
        <f t="shared" si="14"/>
        <v>1.1787969735182851E-2</v>
      </c>
      <c r="G128" s="6">
        <f t="shared" si="25"/>
        <v>9347.86</v>
      </c>
      <c r="H128" s="19">
        <v>793000</v>
      </c>
      <c r="I128" s="20">
        <v>0</v>
      </c>
      <c r="J128" s="20">
        <v>1</v>
      </c>
      <c r="K128" s="20">
        <v>0</v>
      </c>
      <c r="L128" s="21">
        <f t="shared" si="15"/>
        <v>0</v>
      </c>
      <c r="M128" s="21">
        <f t="shared" si="16"/>
        <v>7110</v>
      </c>
      <c r="N128" s="21">
        <f t="shared" si="17"/>
        <v>0</v>
      </c>
      <c r="O128" s="7">
        <f t="shared" si="18"/>
        <v>0</v>
      </c>
      <c r="P128" s="7">
        <f t="shared" si="19"/>
        <v>9347.86</v>
      </c>
      <c r="Q128" s="7">
        <f t="shared" si="20"/>
        <v>0</v>
      </c>
      <c r="R128" s="22">
        <f t="shared" si="21"/>
        <v>0</v>
      </c>
      <c r="S128" s="6">
        <f t="shared" si="22"/>
        <v>793000</v>
      </c>
      <c r="T128" s="6">
        <f t="shared" si="23"/>
        <v>0</v>
      </c>
    </row>
    <row r="129" spans="1:20" x14ac:dyDescent="0.25">
      <c r="A129" s="14">
        <v>2807</v>
      </c>
      <c r="B129" s="15" t="s">
        <v>221</v>
      </c>
      <c r="C129" s="16">
        <v>7110</v>
      </c>
      <c r="D129" s="17" t="s">
        <v>194</v>
      </c>
      <c r="E129" s="144">
        <v>44769</v>
      </c>
      <c r="F129" s="18">
        <f t="shared" si="14"/>
        <v>8.8409773013871373E-3</v>
      </c>
      <c r="G129" s="6">
        <f t="shared" si="25"/>
        <v>7010.8950000000004</v>
      </c>
      <c r="H129" s="19">
        <v>793000</v>
      </c>
      <c r="I129" s="20">
        <v>0</v>
      </c>
      <c r="J129" s="20">
        <v>1</v>
      </c>
      <c r="K129" s="20">
        <v>0</v>
      </c>
      <c r="L129" s="21">
        <f t="shared" si="15"/>
        <v>0</v>
      </c>
      <c r="M129" s="21">
        <f t="shared" si="16"/>
        <v>7110</v>
      </c>
      <c r="N129" s="21">
        <f t="shared" si="17"/>
        <v>0</v>
      </c>
      <c r="O129" s="7">
        <f t="shared" si="18"/>
        <v>0</v>
      </c>
      <c r="P129" s="7">
        <f t="shared" si="19"/>
        <v>7010.8950000000004</v>
      </c>
      <c r="Q129" s="7">
        <f t="shared" si="20"/>
        <v>0</v>
      </c>
      <c r="R129" s="22">
        <f t="shared" si="21"/>
        <v>0</v>
      </c>
      <c r="S129" s="6">
        <f t="shared" si="22"/>
        <v>793000</v>
      </c>
      <c r="T129" s="6">
        <f t="shared" si="23"/>
        <v>0</v>
      </c>
    </row>
    <row r="130" spans="1:20" x14ac:dyDescent="0.25">
      <c r="A130" s="14">
        <v>2808</v>
      </c>
      <c r="B130" s="15" t="s">
        <v>222</v>
      </c>
      <c r="C130" s="16">
        <v>7552</v>
      </c>
      <c r="D130" s="17" t="s">
        <v>194</v>
      </c>
      <c r="E130" s="144">
        <v>44770</v>
      </c>
      <c r="F130" s="18">
        <f t="shared" ref="F130:F193" si="26">IF(G130="no data","",G130/H130)</f>
        <v>1.1641170610211707E-2</v>
      </c>
      <c r="G130" s="6">
        <f t="shared" si="25"/>
        <v>9347.86</v>
      </c>
      <c r="H130" s="19">
        <v>803000</v>
      </c>
      <c r="I130" s="20">
        <v>0</v>
      </c>
      <c r="J130" s="20">
        <v>1</v>
      </c>
      <c r="K130" s="20">
        <v>0</v>
      </c>
      <c r="L130" s="21">
        <f t="shared" ref="L130:L193" si="27">$C130*I130</f>
        <v>0</v>
      </c>
      <c r="M130" s="21">
        <f t="shared" ref="M130:M193" si="28">$C130*J130</f>
        <v>7552</v>
      </c>
      <c r="N130" s="21">
        <f t="shared" ref="N130:N193" si="29">$C130*K130</f>
        <v>0</v>
      </c>
      <c r="O130" s="7">
        <f t="shared" ref="O130:O193" si="30">IF($G130="No Data","",$G130*I130)</f>
        <v>0</v>
      </c>
      <c r="P130" s="7">
        <f t="shared" ref="P130:P193" si="31">IF($G130="No Data","",$G130*J130)</f>
        <v>9347.86</v>
      </c>
      <c r="Q130" s="7">
        <f t="shared" ref="Q130:Q193" si="32">IF($G130="No Data","",$G130*K130)</f>
        <v>0</v>
      </c>
      <c r="R130" s="22">
        <f t="shared" ref="R130:R193" si="33">H130*I130</f>
        <v>0</v>
      </c>
      <c r="S130" s="6">
        <f t="shared" ref="S130:S193" si="34">H130*J130</f>
        <v>803000</v>
      </c>
      <c r="T130" s="6">
        <f t="shared" ref="T130:T193" si="35">H130*K130</f>
        <v>0</v>
      </c>
    </row>
    <row r="131" spans="1:20" x14ac:dyDescent="0.25">
      <c r="A131" s="14">
        <v>2809</v>
      </c>
      <c r="B131" s="15" t="s">
        <v>223</v>
      </c>
      <c r="C131" s="16">
        <v>9537</v>
      </c>
      <c r="D131" s="17" t="s">
        <v>194</v>
      </c>
      <c r="E131" s="144">
        <v>44770</v>
      </c>
      <c r="F131" s="18">
        <f t="shared" si="26"/>
        <v>1.0432879464285715E-2</v>
      </c>
      <c r="G131" s="6">
        <f t="shared" si="25"/>
        <v>9347.86</v>
      </c>
      <c r="H131" s="19">
        <v>896000</v>
      </c>
      <c r="I131" s="20">
        <v>0</v>
      </c>
      <c r="J131" s="20">
        <v>1</v>
      </c>
      <c r="K131" s="20">
        <v>0</v>
      </c>
      <c r="L131" s="21">
        <f t="shared" si="27"/>
        <v>0</v>
      </c>
      <c r="M131" s="21">
        <f t="shared" si="28"/>
        <v>9537</v>
      </c>
      <c r="N131" s="21">
        <f t="shared" si="29"/>
        <v>0</v>
      </c>
      <c r="O131" s="7">
        <f t="shared" si="30"/>
        <v>0</v>
      </c>
      <c r="P131" s="7">
        <f t="shared" si="31"/>
        <v>9347.86</v>
      </c>
      <c r="Q131" s="7">
        <f t="shared" si="32"/>
        <v>0</v>
      </c>
      <c r="R131" s="22">
        <f t="shared" si="33"/>
        <v>0</v>
      </c>
      <c r="S131" s="6">
        <f t="shared" si="34"/>
        <v>896000</v>
      </c>
      <c r="T131" s="6">
        <f t="shared" si="35"/>
        <v>0</v>
      </c>
    </row>
    <row r="132" spans="1:20" x14ac:dyDescent="0.25">
      <c r="A132" s="14">
        <v>7541</v>
      </c>
      <c r="B132" s="15" t="s">
        <v>224</v>
      </c>
      <c r="C132" s="16">
        <v>700</v>
      </c>
      <c r="D132" s="17" t="s">
        <v>127</v>
      </c>
      <c r="E132" s="144">
        <v>44830</v>
      </c>
      <c r="F132" s="18">
        <f t="shared" si="26"/>
        <v>4.3777462792345852E-3</v>
      </c>
      <c r="G132" s="6">
        <f t="shared" si="25"/>
        <v>6177</v>
      </c>
      <c r="H132" s="19">
        <v>1411000</v>
      </c>
      <c r="I132" s="20">
        <v>1</v>
      </c>
      <c r="J132" s="20">
        <v>0</v>
      </c>
      <c r="K132" s="20">
        <v>0</v>
      </c>
      <c r="L132" s="21">
        <f t="shared" si="27"/>
        <v>700</v>
      </c>
      <c r="M132" s="21">
        <f t="shared" si="28"/>
        <v>0</v>
      </c>
      <c r="N132" s="21">
        <f t="shared" si="29"/>
        <v>0</v>
      </c>
      <c r="O132" s="7">
        <f t="shared" si="30"/>
        <v>6177</v>
      </c>
      <c r="P132" s="7">
        <f t="shared" si="31"/>
        <v>0</v>
      </c>
      <c r="Q132" s="7">
        <f t="shared" si="32"/>
        <v>0</v>
      </c>
      <c r="R132" s="22">
        <f t="shared" si="33"/>
        <v>1411000</v>
      </c>
      <c r="S132" s="6">
        <f t="shared" si="34"/>
        <v>0</v>
      </c>
      <c r="T132" s="6">
        <f t="shared" si="35"/>
        <v>0</v>
      </c>
    </row>
    <row r="133" spans="1:20" x14ac:dyDescent="0.25">
      <c r="A133" s="14">
        <v>7500</v>
      </c>
      <c r="B133" s="15" t="s">
        <v>225</v>
      </c>
      <c r="C133" s="16">
        <v>550</v>
      </c>
      <c r="D133" s="17" t="s">
        <v>194</v>
      </c>
      <c r="E133" s="144">
        <v>45373</v>
      </c>
      <c r="F133" s="18">
        <f t="shared" si="26"/>
        <v>0</v>
      </c>
      <c r="G133" s="6">
        <f t="shared" si="25"/>
        <v>0</v>
      </c>
      <c r="H133" s="19">
        <v>3792000</v>
      </c>
      <c r="I133" s="20">
        <v>1</v>
      </c>
      <c r="J133" s="20">
        <v>0</v>
      </c>
      <c r="K133" s="20">
        <v>0</v>
      </c>
      <c r="L133" s="21">
        <f t="shared" si="27"/>
        <v>550</v>
      </c>
      <c r="M133" s="21">
        <f t="shared" si="28"/>
        <v>0</v>
      </c>
      <c r="N133" s="21">
        <f t="shared" si="29"/>
        <v>0</v>
      </c>
      <c r="O133" s="7">
        <f t="shared" si="30"/>
        <v>0</v>
      </c>
      <c r="P133" s="7">
        <f t="shared" si="31"/>
        <v>0</v>
      </c>
      <c r="Q133" s="7">
        <f t="shared" si="32"/>
        <v>0</v>
      </c>
      <c r="R133" s="22">
        <f t="shared" si="33"/>
        <v>3792000</v>
      </c>
      <c r="S133" s="6">
        <f t="shared" si="34"/>
        <v>0</v>
      </c>
      <c r="T133" s="6">
        <f t="shared" si="35"/>
        <v>0</v>
      </c>
    </row>
    <row r="134" spans="1:20" x14ac:dyDescent="0.25">
      <c r="A134" s="14">
        <v>1102</v>
      </c>
      <c r="B134" s="15" t="s">
        <v>226</v>
      </c>
      <c r="C134" s="16">
        <v>18341</v>
      </c>
      <c r="D134" s="17" t="s">
        <v>227</v>
      </c>
      <c r="E134" s="144">
        <v>45541</v>
      </c>
      <c r="F134" s="18">
        <f t="shared" si="26"/>
        <v>8.7458457232814416E-4</v>
      </c>
      <c r="G134" s="6">
        <v>5000</v>
      </c>
      <c r="H134" s="19">
        <v>5717000</v>
      </c>
      <c r="I134" s="20">
        <v>0.92</v>
      </c>
      <c r="J134" s="20">
        <v>0</v>
      </c>
      <c r="K134" s="20">
        <v>0.08</v>
      </c>
      <c r="L134" s="21">
        <f t="shared" si="27"/>
        <v>16873.72</v>
      </c>
      <c r="M134" s="21">
        <f t="shared" si="28"/>
        <v>0</v>
      </c>
      <c r="N134" s="21">
        <f t="shared" si="29"/>
        <v>1467.28</v>
      </c>
      <c r="O134" s="7">
        <f t="shared" si="30"/>
        <v>4600</v>
      </c>
      <c r="P134" s="7">
        <f t="shared" si="31"/>
        <v>0</v>
      </c>
      <c r="Q134" s="7">
        <f t="shared" si="32"/>
        <v>400</v>
      </c>
      <c r="R134" s="22">
        <f t="shared" si="33"/>
        <v>5259640</v>
      </c>
      <c r="S134" s="6">
        <f t="shared" si="34"/>
        <v>0</v>
      </c>
      <c r="T134" s="6">
        <f t="shared" si="35"/>
        <v>457360</v>
      </c>
    </row>
    <row r="135" spans="1:20" x14ac:dyDescent="0.25">
      <c r="A135" s="14">
        <v>2306</v>
      </c>
      <c r="B135" s="15" t="s">
        <v>228</v>
      </c>
      <c r="C135" s="16">
        <v>30881</v>
      </c>
      <c r="D135" s="17" t="s">
        <v>229</v>
      </c>
      <c r="E135" s="144">
        <v>45916</v>
      </c>
      <c r="F135" s="18">
        <f t="shared" si="26"/>
        <v>2.5388366855783308E-2</v>
      </c>
      <c r="G135" s="6">
        <f>VLOOKUP(A135,RANGE2,9,FALSE())</f>
        <v>138722.03649999999</v>
      </c>
      <c r="H135" s="19">
        <v>5464000</v>
      </c>
      <c r="I135" s="20">
        <v>0</v>
      </c>
      <c r="J135" s="20">
        <v>1</v>
      </c>
      <c r="K135" s="20">
        <v>0</v>
      </c>
      <c r="L135" s="21">
        <f t="shared" si="27"/>
        <v>0</v>
      </c>
      <c r="M135" s="21">
        <f t="shared" si="28"/>
        <v>30881</v>
      </c>
      <c r="N135" s="21">
        <f t="shared" si="29"/>
        <v>0</v>
      </c>
      <c r="O135" s="7">
        <f t="shared" si="30"/>
        <v>0</v>
      </c>
      <c r="P135" s="7">
        <f t="shared" si="31"/>
        <v>138722.03649999999</v>
      </c>
      <c r="Q135" s="7">
        <f t="shared" si="32"/>
        <v>0</v>
      </c>
      <c r="R135" s="22">
        <f t="shared" si="33"/>
        <v>0</v>
      </c>
      <c r="S135" s="6">
        <f t="shared" si="34"/>
        <v>5464000</v>
      </c>
      <c r="T135" s="6">
        <f t="shared" si="35"/>
        <v>0</v>
      </c>
    </row>
    <row r="136" spans="1:20" x14ac:dyDescent="0.25">
      <c r="A136" s="14">
        <v>2053</v>
      </c>
      <c r="B136" s="15" t="s">
        <v>230</v>
      </c>
      <c r="C136" s="16">
        <v>730</v>
      </c>
      <c r="D136" s="17" t="s">
        <v>231</v>
      </c>
      <c r="E136" s="144">
        <v>45811</v>
      </c>
      <c r="F136" s="18">
        <f t="shared" si="26"/>
        <v>0.62823818897637795</v>
      </c>
      <c r="G136" s="6">
        <f>VLOOKUP(A136,RANGE2,9,FALSE())</f>
        <v>159572.5</v>
      </c>
      <c r="H136" s="19">
        <v>254000</v>
      </c>
      <c r="I136" s="20">
        <v>1</v>
      </c>
      <c r="J136" s="20">
        <v>0</v>
      </c>
      <c r="K136" s="20">
        <v>0</v>
      </c>
      <c r="L136" s="21">
        <f t="shared" si="27"/>
        <v>730</v>
      </c>
      <c r="M136" s="21">
        <f t="shared" si="28"/>
        <v>0</v>
      </c>
      <c r="N136" s="21">
        <f t="shared" si="29"/>
        <v>0</v>
      </c>
      <c r="O136" s="7">
        <f t="shared" si="30"/>
        <v>159572.5</v>
      </c>
      <c r="P136" s="7">
        <f t="shared" si="31"/>
        <v>0</v>
      </c>
      <c r="Q136" s="7">
        <f t="shared" si="32"/>
        <v>0</v>
      </c>
      <c r="R136" s="22">
        <f t="shared" si="33"/>
        <v>254000</v>
      </c>
      <c r="S136" s="6">
        <f t="shared" si="34"/>
        <v>0</v>
      </c>
      <c r="T136" s="6">
        <f t="shared" si="35"/>
        <v>0</v>
      </c>
    </row>
    <row r="137" spans="1:20" x14ac:dyDescent="0.25">
      <c r="A137" s="14">
        <v>446</v>
      </c>
      <c r="B137" s="15" t="s">
        <v>232</v>
      </c>
      <c r="C137" s="16">
        <v>191122</v>
      </c>
      <c r="D137" s="17" t="s">
        <v>44</v>
      </c>
      <c r="E137" s="144">
        <v>40263</v>
      </c>
      <c r="F137" s="18" t="str">
        <f t="shared" si="26"/>
        <v/>
      </c>
      <c r="G137" s="6" t="s">
        <v>35</v>
      </c>
      <c r="H137" s="19">
        <v>22189000</v>
      </c>
      <c r="I137" s="20">
        <v>0</v>
      </c>
      <c r="J137" s="20">
        <v>1</v>
      </c>
      <c r="K137" s="20">
        <v>0</v>
      </c>
      <c r="L137" s="21">
        <f t="shared" si="27"/>
        <v>0</v>
      </c>
      <c r="M137" s="21">
        <f t="shared" si="28"/>
        <v>191122</v>
      </c>
      <c r="N137" s="21">
        <f t="shared" si="29"/>
        <v>0</v>
      </c>
      <c r="O137" s="7" t="str">
        <f t="shared" si="30"/>
        <v/>
      </c>
      <c r="P137" s="7" t="str">
        <f t="shared" si="31"/>
        <v/>
      </c>
      <c r="Q137" s="7" t="str">
        <f t="shared" si="32"/>
        <v/>
      </c>
      <c r="R137" s="22">
        <f t="shared" si="33"/>
        <v>0</v>
      </c>
      <c r="S137" s="6">
        <f t="shared" si="34"/>
        <v>22189000</v>
      </c>
      <c r="T137" s="6">
        <f t="shared" si="35"/>
        <v>0</v>
      </c>
    </row>
    <row r="138" spans="1:20" x14ac:dyDescent="0.25">
      <c r="A138" s="14">
        <v>2219</v>
      </c>
      <c r="B138" s="15" t="s">
        <v>233</v>
      </c>
      <c r="C138" s="16">
        <v>34936</v>
      </c>
      <c r="D138" s="17" t="s">
        <v>132</v>
      </c>
      <c r="E138" s="144">
        <v>45782</v>
      </c>
      <c r="F138" s="18">
        <f t="shared" si="26"/>
        <v>4.2071924805884755E-3</v>
      </c>
      <c r="G138" s="6">
        <f>VLOOKUP(A138,RANGE2,9,FALSE())</f>
        <v>20590</v>
      </c>
      <c r="H138" s="19">
        <v>4894000</v>
      </c>
      <c r="I138" s="20">
        <v>0</v>
      </c>
      <c r="J138" s="20">
        <v>1</v>
      </c>
      <c r="K138" s="20">
        <v>0</v>
      </c>
      <c r="L138" s="21">
        <f t="shared" si="27"/>
        <v>0</v>
      </c>
      <c r="M138" s="21">
        <f t="shared" si="28"/>
        <v>34936</v>
      </c>
      <c r="N138" s="21">
        <f t="shared" si="29"/>
        <v>0</v>
      </c>
      <c r="O138" s="7">
        <f t="shared" si="30"/>
        <v>0</v>
      </c>
      <c r="P138" s="7">
        <f t="shared" si="31"/>
        <v>20590</v>
      </c>
      <c r="Q138" s="7">
        <f t="shared" si="32"/>
        <v>0</v>
      </c>
      <c r="R138" s="22">
        <f t="shared" si="33"/>
        <v>0</v>
      </c>
      <c r="S138" s="6">
        <f t="shared" si="34"/>
        <v>4894000</v>
      </c>
      <c r="T138" s="6">
        <f t="shared" si="35"/>
        <v>0</v>
      </c>
    </row>
    <row r="139" spans="1:20" x14ac:dyDescent="0.25">
      <c r="A139" s="14">
        <v>551</v>
      </c>
      <c r="B139" s="15" t="s">
        <v>234</v>
      </c>
      <c r="C139" s="16">
        <v>79949</v>
      </c>
      <c r="D139" s="17" t="s">
        <v>77</v>
      </c>
      <c r="E139" s="144">
        <v>45568</v>
      </c>
      <c r="F139" s="18">
        <f t="shared" si="26"/>
        <v>0</v>
      </c>
      <c r="G139" s="6">
        <f>VLOOKUP(A139,RANGE2,9,FALSE())</f>
        <v>0</v>
      </c>
      <c r="H139" s="19">
        <v>31526000</v>
      </c>
      <c r="I139" s="20">
        <v>1</v>
      </c>
      <c r="J139" s="20">
        <v>0</v>
      </c>
      <c r="K139" s="20">
        <v>0</v>
      </c>
      <c r="L139" s="21">
        <f t="shared" si="27"/>
        <v>79949</v>
      </c>
      <c r="M139" s="21">
        <f t="shared" si="28"/>
        <v>0</v>
      </c>
      <c r="N139" s="21">
        <f t="shared" si="29"/>
        <v>0</v>
      </c>
      <c r="O139" s="7">
        <f t="shared" si="30"/>
        <v>0</v>
      </c>
      <c r="P139" s="7">
        <f t="shared" si="31"/>
        <v>0</v>
      </c>
      <c r="Q139" s="7">
        <f t="shared" si="32"/>
        <v>0</v>
      </c>
      <c r="R139" s="22">
        <f t="shared" si="33"/>
        <v>31526000</v>
      </c>
      <c r="S139" s="6">
        <f t="shared" si="34"/>
        <v>0</v>
      </c>
      <c r="T139" s="6">
        <f t="shared" si="35"/>
        <v>0</v>
      </c>
    </row>
    <row r="140" spans="1:20" x14ac:dyDescent="0.25">
      <c r="A140" s="14">
        <v>552</v>
      </c>
      <c r="B140" s="15" t="s">
        <v>235</v>
      </c>
      <c r="C140" s="16">
        <v>47218</v>
      </c>
      <c r="D140" s="17" t="s">
        <v>77</v>
      </c>
      <c r="E140" s="144">
        <v>45568</v>
      </c>
      <c r="F140" s="18">
        <f t="shared" si="26"/>
        <v>0</v>
      </c>
      <c r="G140" s="6">
        <f>VLOOKUP(A140,RANGE2,9,FALSE())</f>
        <v>0</v>
      </c>
      <c r="H140" s="19">
        <v>20837000</v>
      </c>
      <c r="I140" s="20">
        <v>1</v>
      </c>
      <c r="J140" s="20">
        <v>0</v>
      </c>
      <c r="K140" s="20">
        <v>0</v>
      </c>
      <c r="L140" s="21">
        <f t="shared" si="27"/>
        <v>47218</v>
      </c>
      <c r="M140" s="21">
        <f t="shared" si="28"/>
        <v>0</v>
      </c>
      <c r="N140" s="21">
        <f t="shared" si="29"/>
        <v>0</v>
      </c>
      <c r="O140" s="7">
        <f t="shared" si="30"/>
        <v>0</v>
      </c>
      <c r="P140" s="7">
        <f t="shared" si="31"/>
        <v>0</v>
      </c>
      <c r="Q140" s="7">
        <f t="shared" si="32"/>
        <v>0</v>
      </c>
      <c r="R140" s="22">
        <f t="shared" si="33"/>
        <v>20837000</v>
      </c>
      <c r="S140" s="6">
        <f t="shared" si="34"/>
        <v>0</v>
      </c>
      <c r="T140" s="6">
        <f t="shared" si="35"/>
        <v>0</v>
      </c>
    </row>
    <row r="141" spans="1:20" x14ac:dyDescent="0.25">
      <c r="A141" s="14">
        <v>554</v>
      </c>
      <c r="B141" s="15" t="s">
        <v>236</v>
      </c>
      <c r="C141" s="16">
        <v>36450</v>
      </c>
      <c r="D141" s="17" t="s">
        <v>77</v>
      </c>
      <c r="E141" s="144">
        <v>45568</v>
      </c>
      <c r="F141" s="18">
        <f t="shared" si="26"/>
        <v>0</v>
      </c>
      <c r="G141" s="6">
        <f>VLOOKUP(A141,RANGE2,9,FALSE())</f>
        <v>0</v>
      </c>
      <c r="H141" s="19">
        <v>14470000</v>
      </c>
      <c r="I141" s="20">
        <v>1</v>
      </c>
      <c r="J141" s="20">
        <v>0</v>
      </c>
      <c r="K141" s="20">
        <v>0</v>
      </c>
      <c r="L141" s="21">
        <f t="shared" si="27"/>
        <v>36450</v>
      </c>
      <c r="M141" s="21">
        <f t="shared" si="28"/>
        <v>0</v>
      </c>
      <c r="N141" s="21">
        <f t="shared" si="29"/>
        <v>0</v>
      </c>
      <c r="O141" s="7">
        <f t="shared" si="30"/>
        <v>0</v>
      </c>
      <c r="P141" s="7">
        <f t="shared" si="31"/>
        <v>0</v>
      </c>
      <c r="Q141" s="7">
        <f t="shared" si="32"/>
        <v>0</v>
      </c>
      <c r="R141" s="22">
        <f t="shared" si="33"/>
        <v>14470000</v>
      </c>
      <c r="S141" s="6">
        <f t="shared" si="34"/>
        <v>0</v>
      </c>
      <c r="T141" s="6">
        <f t="shared" si="35"/>
        <v>0</v>
      </c>
    </row>
    <row r="142" spans="1:20" x14ac:dyDescent="0.25">
      <c r="A142" s="14">
        <v>555</v>
      </c>
      <c r="B142" s="15" t="s">
        <v>237</v>
      </c>
      <c r="C142" s="16">
        <v>168098</v>
      </c>
      <c r="D142" s="17" t="s">
        <v>116</v>
      </c>
      <c r="E142" s="144">
        <v>39588</v>
      </c>
      <c r="F142" s="18" t="str">
        <f t="shared" si="26"/>
        <v/>
      </c>
      <c r="G142" s="6" t="s">
        <v>35</v>
      </c>
      <c r="H142" s="19">
        <v>23599000</v>
      </c>
      <c r="I142" s="20">
        <v>0</v>
      </c>
      <c r="J142" s="20">
        <v>1</v>
      </c>
      <c r="K142" s="20">
        <v>0</v>
      </c>
      <c r="L142" s="21">
        <f t="shared" si="27"/>
        <v>0</v>
      </c>
      <c r="M142" s="21">
        <f t="shared" si="28"/>
        <v>168098</v>
      </c>
      <c r="N142" s="21">
        <f t="shared" si="29"/>
        <v>0</v>
      </c>
      <c r="O142" s="7" t="str">
        <f t="shared" si="30"/>
        <v/>
      </c>
      <c r="P142" s="7" t="str">
        <f t="shared" si="31"/>
        <v/>
      </c>
      <c r="Q142" s="7" t="str">
        <f t="shared" si="32"/>
        <v/>
      </c>
      <c r="R142" s="22">
        <f t="shared" si="33"/>
        <v>0</v>
      </c>
      <c r="S142" s="6">
        <f t="shared" si="34"/>
        <v>23599000</v>
      </c>
      <c r="T142" s="6">
        <f t="shared" si="35"/>
        <v>0</v>
      </c>
    </row>
    <row r="143" spans="1:20" x14ac:dyDescent="0.25">
      <c r="A143" s="14">
        <v>5505</v>
      </c>
      <c r="B143" s="15" t="s">
        <v>238</v>
      </c>
      <c r="C143" s="16">
        <v>456</v>
      </c>
      <c r="D143" s="17" t="s">
        <v>102</v>
      </c>
      <c r="F143" s="18" t="str">
        <f t="shared" si="26"/>
        <v/>
      </c>
      <c r="G143" s="6" t="s">
        <v>35</v>
      </c>
      <c r="H143" s="19">
        <v>21000</v>
      </c>
      <c r="I143" s="20">
        <v>0</v>
      </c>
      <c r="J143" s="20">
        <v>1</v>
      </c>
      <c r="K143" s="20">
        <v>0</v>
      </c>
      <c r="L143" s="21">
        <f t="shared" si="27"/>
        <v>0</v>
      </c>
      <c r="M143" s="21">
        <f t="shared" si="28"/>
        <v>456</v>
      </c>
      <c r="N143" s="21">
        <f t="shared" si="29"/>
        <v>0</v>
      </c>
      <c r="O143" s="7" t="str">
        <f t="shared" si="30"/>
        <v/>
      </c>
      <c r="P143" s="7" t="str">
        <f t="shared" si="31"/>
        <v/>
      </c>
      <c r="Q143" s="7" t="str">
        <f t="shared" si="32"/>
        <v/>
      </c>
      <c r="R143" s="22">
        <f t="shared" si="33"/>
        <v>0</v>
      </c>
      <c r="S143" s="6">
        <f t="shared" si="34"/>
        <v>21000</v>
      </c>
      <c r="T143" s="6">
        <f t="shared" si="35"/>
        <v>0</v>
      </c>
    </row>
    <row r="144" spans="1:20" x14ac:dyDescent="0.25">
      <c r="A144" s="14">
        <v>2070</v>
      </c>
      <c r="B144" s="15" t="s">
        <v>239</v>
      </c>
      <c r="C144" s="16">
        <v>8469</v>
      </c>
      <c r="D144" s="17" t="s">
        <v>240</v>
      </c>
      <c r="E144" s="144">
        <v>45686</v>
      </c>
      <c r="F144" s="18">
        <f t="shared" si="26"/>
        <v>0.76314680232558141</v>
      </c>
      <c r="G144" s="6">
        <f t="shared" ref="G144:G165" si="36">VLOOKUP(A144,RANGE2,9,FALSE())</f>
        <v>787567.5</v>
      </c>
      <c r="H144" s="19">
        <v>1032000</v>
      </c>
      <c r="I144" s="20">
        <v>0</v>
      </c>
      <c r="J144" s="20">
        <v>1</v>
      </c>
      <c r="K144" s="20">
        <v>0</v>
      </c>
      <c r="L144" s="21">
        <f t="shared" si="27"/>
        <v>0</v>
      </c>
      <c r="M144" s="21">
        <f t="shared" si="28"/>
        <v>8469</v>
      </c>
      <c r="N144" s="21">
        <f t="shared" si="29"/>
        <v>0</v>
      </c>
      <c r="O144" s="7">
        <f t="shared" si="30"/>
        <v>0</v>
      </c>
      <c r="P144" s="7">
        <f t="shared" si="31"/>
        <v>787567.5</v>
      </c>
      <c r="Q144" s="7">
        <f t="shared" si="32"/>
        <v>0</v>
      </c>
      <c r="R144" s="22">
        <f t="shared" si="33"/>
        <v>0</v>
      </c>
      <c r="S144" s="6">
        <f t="shared" si="34"/>
        <v>1032000</v>
      </c>
      <c r="T144" s="6">
        <f t="shared" si="35"/>
        <v>0</v>
      </c>
    </row>
    <row r="145" spans="1:20" x14ac:dyDescent="0.25">
      <c r="A145" s="14">
        <v>1196</v>
      </c>
      <c r="B145" s="15" t="s">
        <v>241</v>
      </c>
      <c r="C145" s="16">
        <v>1806</v>
      </c>
      <c r="D145" s="17" t="s">
        <v>242</v>
      </c>
      <c r="E145" s="144">
        <v>46078</v>
      </c>
      <c r="F145" s="18">
        <f t="shared" si="26"/>
        <v>7.5156742055539653E-3</v>
      </c>
      <c r="G145" s="6">
        <f t="shared" si="36"/>
        <v>26252.25</v>
      </c>
      <c r="H145" s="19">
        <v>3493000</v>
      </c>
      <c r="I145" s="20">
        <v>1</v>
      </c>
      <c r="J145" s="20">
        <v>0</v>
      </c>
      <c r="K145" s="20">
        <v>0</v>
      </c>
      <c r="L145" s="21">
        <f t="shared" si="27"/>
        <v>1806</v>
      </c>
      <c r="M145" s="21">
        <f t="shared" si="28"/>
        <v>0</v>
      </c>
      <c r="N145" s="21">
        <f t="shared" si="29"/>
        <v>0</v>
      </c>
      <c r="O145" s="7">
        <f t="shared" si="30"/>
        <v>26252.25</v>
      </c>
      <c r="P145" s="7">
        <f t="shared" si="31"/>
        <v>0</v>
      </c>
      <c r="Q145" s="7">
        <f t="shared" si="32"/>
        <v>0</v>
      </c>
      <c r="R145" s="22">
        <f t="shared" si="33"/>
        <v>3493000</v>
      </c>
      <c r="S145" s="6">
        <f t="shared" si="34"/>
        <v>0</v>
      </c>
      <c r="T145" s="6">
        <f t="shared" si="35"/>
        <v>0</v>
      </c>
    </row>
    <row r="146" spans="1:20" x14ac:dyDescent="0.25">
      <c r="A146" s="14">
        <v>1173</v>
      </c>
      <c r="B146" s="15" t="s">
        <v>243</v>
      </c>
      <c r="C146" s="16">
        <v>58533</v>
      </c>
      <c r="D146" s="17" t="s">
        <v>244</v>
      </c>
      <c r="E146" s="144">
        <v>45316</v>
      </c>
      <c r="F146" s="18">
        <f t="shared" si="26"/>
        <v>0.38242163647465904</v>
      </c>
      <c r="G146" s="6">
        <f t="shared" si="36"/>
        <v>7515350</v>
      </c>
      <c r="H146" s="19">
        <v>19652000</v>
      </c>
      <c r="I146" s="20">
        <v>0.43</v>
      </c>
      <c r="J146" s="20">
        <v>0</v>
      </c>
      <c r="K146" s="20">
        <v>0.56999999999999995</v>
      </c>
      <c r="L146" s="21">
        <f t="shared" si="27"/>
        <v>25169.19</v>
      </c>
      <c r="M146" s="21">
        <f t="shared" si="28"/>
        <v>0</v>
      </c>
      <c r="N146" s="21">
        <f t="shared" si="29"/>
        <v>33363.81</v>
      </c>
      <c r="O146" s="7">
        <f t="shared" si="30"/>
        <v>3231600.5</v>
      </c>
      <c r="P146" s="7">
        <f t="shared" si="31"/>
        <v>0</v>
      </c>
      <c r="Q146" s="7">
        <f t="shared" si="32"/>
        <v>4283749.5</v>
      </c>
      <c r="R146" s="22">
        <f t="shared" si="33"/>
        <v>8450360</v>
      </c>
      <c r="S146" s="6">
        <f t="shared" si="34"/>
        <v>0</v>
      </c>
      <c r="T146" s="6">
        <f t="shared" si="35"/>
        <v>11201639.999999998</v>
      </c>
    </row>
    <row r="147" spans="1:20" x14ac:dyDescent="0.25">
      <c r="A147" s="14">
        <v>89</v>
      </c>
      <c r="B147" s="15" t="s">
        <v>245</v>
      </c>
      <c r="C147" s="16">
        <v>3143</v>
      </c>
      <c r="D147" s="17" t="s">
        <v>246</v>
      </c>
      <c r="E147" s="144">
        <v>45637</v>
      </c>
      <c r="F147" s="18">
        <f t="shared" si="26"/>
        <v>4.7637532133676094E-2</v>
      </c>
      <c r="G147" s="6">
        <f t="shared" si="36"/>
        <v>37062</v>
      </c>
      <c r="H147" s="19">
        <v>778000</v>
      </c>
      <c r="I147" s="20">
        <v>1</v>
      </c>
      <c r="J147" s="20">
        <v>0</v>
      </c>
      <c r="K147" s="20">
        <v>0</v>
      </c>
      <c r="L147" s="21">
        <f t="shared" si="27"/>
        <v>3143</v>
      </c>
      <c r="M147" s="21">
        <f t="shared" si="28"/>
        <v>0</v>
      </c>
      <c r="N147" s="21">
        <f t="shared" si="29"/>
        <v>0</v>
      </c>
      <c r="O147" s="7">
        <f t="shared" si="30"/>
        <v>37062</v>
      </c>
      <c r="P147" s="7">
        <f t="shared" si="31"/>
        <v>0</v>
      </c>
      <c r="Q147" s="7">
        <f t="shared" si="32"/>
        <v>0</v>
      </c>
      <c r="R147" s="22">
        <f t="shared" si="33"/>
        <v>778000</v>
      </c>
      <c r="S147" s="6">
        <f t="shared" si="34"/>
        <v>0</v>
      </c>
      <c r="T147" s="6">
        <f t="shared" si="35"/>
        <v>0</v>
      </c>
    </row>
    <row r="148" spans="1:20" x14ac:dyDescent="0.25">
      <c r="A148" s="14">
        <v>90</v>
      </c>
      <c r="B148" s="15" t="s">
        <v>247</v>
      </c>
      <c r="C148" s="16">
        <v>2688</v>
      </c>
      <c r="D148" s="17" t="s">
        <v>248</v>
      </c>
      <c r="E148" s="144">
        <v>45846</v>
      </c>
      <c r="F148" s="18">
        <f t="shared" si="26"/>
        <v>0</v>
      </c>
      <c r="G148" s="6">
        <f t="shared" si="36"/>
        <v>0</v>
      </c>
      <c r="H148" s="19">
        <v>951000</v>
      </c>
      <c r="I148" s="20">
        <v>0.41</v>
      </c>
      <c r="J148" s="20">
        <v>0.59</v>
      </c>
      <c r="K148" s="20">
        <v>0</v>
      </c>
      <c r="L148" s="21">
        <f t="shared" si="27"/>
        <v>1102.08</v>
      </c>
      <c r="M148" s="21">
        <f t="shared" si="28"/>
        <v>1585.9199999999998</v>
      </c>
      <c r="N148" s="21">
        <f t="shared" si="29"/>
        <v>0</v>
      </c>
      <c r="O148" s="7">
        <f t="shared" si="30"/>
        <v>0</v>
      </c>
      <c r="P148" s="7">
        <f t="shared" si="31"/>
        <v>0</v>
      </c>
      <c r="Q148" s="7">
        <f t="shared" si="32"/>
        <v>0</v>
      </c>
      <c r="R148" s="22">
        <f t="shared" si="33"/>
        <v>389910</v>
      </c>
      <c r="S148" s="6">
        <f t="shared" si="34"/>
        <v>561090</v>
      </c>
      <c r="T148" s="6">
        <f t="shared" si="35"/>
        <v>0</v>
      </c>
    </row>
    <row r="149" spans="1:20" x14ac:dyDescent="0.25">
      <c r="A149" s="14">
        <v>91</v>
      </c>
      <c r="B149" s="15" t="s">
        <v>249</v>
      </c>
      <c r="C149" s="16">
        <v>974</v>
      </c>
      <c r="D149" s="17" t="s">
        <v>250</v>
      </c>
      <c r="E149" s="144">
        <v>45300</v>
      </c>
      <c r="F149" s="18">
        <f t="shared" si="26"/>
        <v>0.47101307189542485</v>
      </c>
      <c r="G149" s="6">
        <f t="shared" si="36"/>
        <v>144130</v>
      </c>
      <c r="H149" s="19">
        <v>306000</v>
      </c>
      <c r="I149" s="20">
        <v>1</v>
      </c>
      <c r="J149" s="20">
        <v>0</v>
      </c>
      <c r="K149" s="20">
        <v>0</v>
      </c>
      <c r="L149" s="21">
        <f t="shared" si="27"/>
        <v>974</v>
      </c>
      <c r="M149" s="21">
        <f t="shared" si="28"/>
        <v>0</v>
      </c>
      <c r="N149" s="21">
        <f t="shared" si="29"/>
        <v>0</v>
      </c>
      <c r="O149" s="7">
        <f t="shared" si="30"/>
        <v>144130</v>
      </c>
      <c r="P149" s="7">
        <f t="shared" si="31"/>
        <v>0</v>
      </c>
      <c r="Q149" s="7">
        <f t="shared" si="32"/>
        <v>0</v>
      </c>
      <c r="R149" s="22">
        <f t="shared" si="33"/>
        <v>306000</v>
      </c>
      <c r="S149" s="6">
        <f t="shared" si="34"/>
        <v>0</v>
      </c>
      <c r="T149" s="6">
        <f t="shared" si="35"/>
        <v>0</v>
      </c>
    </row>
    <row r="150" spans="1:20" x14ac:dyDescent="0.25">
      <c r="A150" s="14">
        <v>92</v>
      </c>
      <c r="B150" s="15" t="s">
        <v>251</v>
      </c>
      <c r="C150" s="16">
        <v>2766</v>
      </c>
      <c r="D150" s="17" t="s">
        <v>252</v>
      </c>
      <c r="E150" s="144">
        <v>45320</v>
      </c>
      <c r="F150" s="18">
        <f t="shared" si="26"/>
        <v>0.17651388888888889</v>
      </c>
      <c r="G150" s="6">
        <f t="shared" si="36"/>
        <v>184280.5</v>
      </c>
      <c r="H150" s="19">
        <v>1044000</v>
      </c>
      <c r="I150" s="20">
        <v>1</v>
      </c>
      <c r="J150" s="20">
        <v>0</v>
      </c>
      <c r="K150" s="20">
        <v>0</v>
      </c>
      <c r="L150" s="21">
        <f t="shared" si="27"/>
        <v>2766</v>
      </c>
      <c r="M150" s="21">
        <f t="shared" si="28"/>
        <v>0</v>
      </c>
      <c r="N150" s="21">
        <f t="shared" si="29"/>
        <v>0</v>
      </c>
      <c r="O150" s="7">
        <f t="shared" si="30"/>
        <v>184280.5</v>
      </c>
      <c r="P150" s="7">
        <f t="shared" si="31"/>
        <v>0</v>
      </c>
      <c r="Q150" s="7">
        <f t="shared" si="32"/>
        <v>0</v>
      </c>
      <c r="R150" s="22">
        <f t="shared" si="33"/>
        <v>1044000</v>
      </c>
      <c r="S150" s="6">
        <f t="shared" si="34"/>
        <v>0</v>
      </c>
      <c r="T150" s="6">
        <f t="shared" si="35"/>
        <v>0</v>
      </c>
    </row>
    <row r="151" spans="1:20" x14ac:dyDescent="0.25">
      <c r="A151" s="14">
        <v>70</v>
      </c>
      <c r="B151" s="15" t="s">
        <v>253</v>
      </c>
      <c r="C151" s="16">
        <v>22536</v>
      </c>
      <c r="D151" s="17" t="s">
        <v>90</v>
      </c>
      <c r="E151" s="144">
        <v>45456</v>
      </c>
      <c r="F151" s="18">
        <f t="shared" si="26"/>
        <v>7.7531347667281691E-4</v>
      </c>
      <c r="G151" s="6">
        <f t="shared" si="36"/>
        <v>20590</v>
      </c>
      <c r="H151" s="19">
        <v>26557000</v>
      </c>
      <c r="I151" s="20">
        <v>1</v>
      </c>
      <c r="J151" s="20">
        <v>0</v>
      </c>
      <c r="K151" s="20">
        <v>0</v>
      </c>
      <c r="L151" s="21">
        <f t="shared" si="27"/>
        <v>22536</v>
      </c>
      <c r="M151" s="21">
        <f t="shared" si="28"/>
        <v>0</v>
      </c>
      <c r="N151" s="21">
        <f t="shared" si="29"/>
        <v>0</v>
      </c>
      <c r="O151" s="7">
        <f t="shared" si="30"/>
        <v>20590</v>
      </c>
      <c r="P151" s="7">
        <f t="shared" si="31"/>
        <v>0</v>
      </c>
      <c r="Q151" s="7">
        <f t="shared" si="32"/>
        <v>0</v>
      </c>
      <c r="R151" s="22">
        <f t="shared" si="33"/>
        <v>26557000</v>
      </c>
      <c r="S151" s="6">
        <f t="shared" si="34"/>
        <v>0</v>
      </c>
      <c r="T151" s="6">
        <f t="shared" si="35"/>
        <v>0</v>
      </c>
    </row>
    <row r="152" spans="1:20" x14ac:dyDescent="0.25">
      <c r="A152" s="14">
        <v>219</v>
      </c>
      <c r="B152" s="15" t="s">
        <v>254</v>
      </c>
      <c r="C152" s="16">
        <v>6149</v>
      </c>
      <c r="D152" s="17" t="s">
        <v>255</v>
      </c>
      <c r="E152" s="144">
        <v>45574</v>
      </c>
      <c r="F152" s="18">
        <f t="shared" si="26"/>
        <v>1.3926638917793964E-2</v>
      </c>
      <c r="G152" s="6">
        <f t="shared" si="36"/>
        <v>13383.5</v>
      </c>
      <c r="H152" s="19">
        <v>961000</v>
      </c>
      <c r="I152" s="20">
        <v>1</v>
      </c>
      <c r="J152" s="20">
        <v>0</v>
      </c>
      <c r="K152" s="20">
        <v>0</v>
      </c>
      <c r="L152" s="21">
        <f t="shared" si="27"/>
        <v>6149</v>
      </c>
      <c r="M152" s="21">
        <f t="shared" si="28"/>
        <v>0</v>
      </c>
      <c r="N152" s="21">
        <f t="shared" si="29"/>
        <v>0</v>
      </c>
      <c r="O152" s="7">
        <f t="shared" si="30"/>
        <v>13383.5</v>
      </c>
      <c r="P152" s="7">
        <f t="shared" si="31"/>
        <v>0</v>
      </c>
      <c r="Q152" s="7">
        <f t="shared" si="32"/>
        <v>0</v>
      </c>
      <c r="R152" s="22">
        <f t="shared" si="33"/>
        <v>961000</v>
      </c>
      <c r="S152" s="6">
        <f t="shared" si="34"/>
        <v>0</v>
      </c>
      <c r="T152" s="6">
        <f t="shared" si="35"/>
        <v>0</v>
      </c>
    </row>
    <row r="153" spans="1:20" x14ac:dyDescent="0.25">
      <c r="A153" s="14">
        <v>218</v>
      </c>
      <c r="B153" s="15" t="s">
        <v>256</v>
      </c>
      <c r="C153" s="16">
        <v>6210</v>
      </c>
      <c r="D153" s="17" t="s">
        <v>255</v>
      </c>
      <c r="E153" s="144">
        <v>45574</v>
      </c>
      <c r="F153" s="18">
        <f t="shared" si="26"/>
        <v>4.4458116545265346E-2</v>
      </c>
      <c r="G153" s="6">
        <f t="shared" si="36"/>
        <v>42724.25</v>
      </c>
      <c r="H153" s="19">
        <v>961000</v>
      </c>
      <c r="I153" s="20">
        <v>1</v>
      </c>
      <c r="J153" s="20">
        <v>0</v>
      </c>
      <c r="K153" s="20">
        <v>0</v>
      </c>
      <c r="L153" s="21">
        <f t="shared" si="27"/>
        <v>6210</v>
      </c>
      <c r="M153" s="21">
        <f t="shared" si="28"/>
        <v>0</v>
      </c>
      <c r="N153" s="21">
        <f t="shared" si="29"/>
        <v>0</v>
      </c>
      <c r="O153" s="7">
        <f t="shared" si="30"/>
        <v>42724.25</v>
      </c>
      <c r="P153" s="7">
        <f t="shared" si="31"/>
        <v>0</v>
      </c>
      <c r="Q153" s="7">
        <f t="shared" si="32"/>
        <v>0</v>
      </c>
      <c r="R153" s="22">
        <f t="shared" si="33"/>
        <v>961000</v>
      </c>
      <c r="S153" s="6">
        <f t="shared" si="34"/>
        <v>0</v>
      </c>
      <c r="T153" s="6">
        <f t="shared" si="35"/>
        <v>0</v>
      </c>
    </row>
    <row r="154" spans="1:20" x14ac:dyDescent="0.25">
      <c r="A154" s="14">
        <v>2385</v>
      </c>
      <c r="B154" s="15" t="s">
        <v>257</v>
      </c>
      <c r="C154" s="16">
        <v>30520</v>
      </c>
      <c r="D154" s="17" t="s">
        <v>48</v>
      </c>
      <c r="E154" s="144">
        <v>45125</v>
      </c>
      <c r="F154" s="18">
        <f t="shared" si="26"/>
        <v>7.0145137203658763E-3</v>
      </c>
      <c r="G154" s="6">
        <f t="shared" si="36"/>
        <v>37576.75</v>
      </c>
      <c r="H154" s="19">
        <v>5357000</v>
      </c>
      <c r="I154" s="20">
        <v>0</v>
      </c>
      <c r="J154" s="20">
        <v>1</v>
      </c>
      <c r="K154" s="20">
        <v>0</v>
      </c>
      <c r="L154" s="21">
        <f t="shared" si="27"/>
        <v>0</v>
      </c>
      <c r="M154" s="21">
        <f t="shared" si="28"/>
        <v>30520</v>
      </c>
      <c r="N154" s="21">
        <f t="shared" si="29"/>
        <v>0</v>
      </c>
      <c r="O154" s="7">
        <f t="shared" si="30"/>
        <v>0</v>
      </c>
      <c r="P154" s="7">
        <f t="shared" si="31"/>
        <v>37576.75</v>
      </c>
      <c r="Q154" s="7">
        <f t="shared" si="32"/>
        <v>0</v>
      </c>
      <c r="R154" s="22">
        <f t="shared" si="33"/>
        <v>0</v>
      </c>
      <c r="S154" s="6">
        <f t="shared" si="34"/>
        <v>5357000</v>
      </c>
      <c r="T154" s="6">
        <f t="shared" si="35"/>
        <v>0</v>
      </c>
    </row>
    <row r="155" spans="1:20" x14ac:dyDescent="0.25">
      <c r="A155" s="14">
        <v>2386</v>
      </c>
      <c r="B155" s="15" t="s">
        <v>258</v>
      </c>
      <c r="C155" s="16">
        <v>25811</v>
      </c>
      <c r="D155" s="17" t="s">
        <v>48</v>
      </c>
      <c r="E155" s="144">
        <v>45126</v>
      </c>
      <c r="F155" s="18">
        <f t="shared" si="26"/>
        <v>0.14865818955601565</v>
      </c>
      <c r="G155" s="6">
        <f t="shared" si="36"/>
        <v>646217.15</v>
      </c>
      <c r="H155" s="19">
        <v>4347000</v>
      </c>
      <c r="I155" s="20">
        <v>0</v>
      </c>
      <c r="J155" s="20">
        <v>1</v>
      </c>
      <c r="K155" s="20">
        <v>0</v>
      </c>
      <c r="L155" s="21">
        <f t="shared" si="27"/>
        <v>0</v>
      </c>
      <c r="M155" s="21">
        <f t="shared" si="28"/>
        <v>25811</v>
      </c>
      <c r="N155" s="21">
        <f t="shared" si="29"/>
        <v>0</v>
      </c>
      <c r="O155" s="7">
        <f t="shared" si="30"/>
        <v>0</v>
      </c>
      <c r="P155" s="7">
        <f t="shared" si="31"/>
        <v>646217.15</v>
      </c>
      <c r="Q155" s="7">
        <f t="shared" si="32"/>
        <v>0</v>
      </c>
      <c r="R155" s="22">
        <f t="shared" si="33"/>
        <v>0</v>
      </c>
      <c r="S155" s="6">
        <f t="shared" si="34"/>
        <v>4347000</v>
      </c>
      <c r="T155" s="6">
        <f t="shared" si="35"/>
        <v>0</v>
      </c>
    </row>
    <row r="156" spans="1:20" x14ac:dyDescent="0.25">
      <c r="A156" s="14">
        <v>2387</v>
      </c>
      <c r="B156" s="15" t="s">
        <v>259</v>
      </c>
      <c r="C156" s="16">
        <v>8042</v>
      </c>
      <c r="D156" s="17" t="s">
        <v>48</v>
      </c>
      <c r="E156" s="144">
        <v>43137</v>
      </c>
      <c r="F156" s="18">
        <f t="shared" si="26"/>
        <v>0</v>
      </c>
      <c r="G156" s="6">
        <f t="shared" si="36"/>
        <v>0</v>
      </c>
      <c r="H156" s="19">
        <v>1056000</v>
      </c>
      <c r="I156" s="20">
        <v>0</v>
      </c>
      <c r="J156" s="20">
        <v>1</v>
      </c>
      <c r="K156" s="20">
        <v>0</v>
      </c>
      <c r="L156" s="21">
        <f t="shared" si="27"/>
        <v>0</v>
      </c>
      <c r="M156" s="21">
        <f t="shared" si="28"/>
        <v>8042</v>
      </c>
      <c r="N156" s="21">
        <f t="shared" si="29"/>
        <v>0</v>
      </c>
      <c r="O156" s="7">
        <f t="shared" si="30"/>
        <v>0</v>
      </c>
      <c r="P156" s="7">
        <f t="shared" si="31"/>
        <v>0</v>
      </c>
      <c r="Q156" s="7">
        <f t="shared" si="32"/>
        <v>0</v>
      </c>
      <c r="R156" s="22">
        <f t="shared" si="33"/>
        <v>0</v>
      </c>
      <c r="S156" s="6">
        <f t="shared" si="34"/>
        <v>1056000</v>
      </c>
      <c r="T156" s="6">
        <f t="shared" si="35"/>
        <v>0</v>
      </c>
    </row>
    <row r="157" spans="1:20" x14ac:dyDescent="0.25">
      <c r="A157" s="14">
        <v>2388</v>
      </c>
      <c r="B157" s="15" t="s">
        <v>260</v>
      </c>
      <c r="C157" s="16">
        <v>23741</v>
      </c>
      <c r="D157" s="17" t="s">
        <v>48</v>
      </c>
      <c r="E157" s="144">
        <v>45138</v>
      </c>
      <c r="F157" s="18">
        <f t="shared" si="26"/>
        <v>0</v>
      </c>
      <c r="G157" s="6">
        <f t="shared" si="36"/>
        <v>0</v>
      </c>
      <c r="H157" s="19">
        <v>3744000</v>
      </c>
      <c r="I157" s="20">
        <v>0</v>
      </c>
      <c r="J157" s="20">
        <v>1</v>
      </c>
      <c r="K157" s="20">
        <v>0</v>
      </c>
      <c r="L157" s="21">
        <f t="shared" si="27"/>
        <v>0</v>
      </c>
      <c r="M157" s="21">
        <f t="shared" si="28"/>
        <v>23741</v>
      </c>
      <c r="N157" s="21">
        <f t="shared" si="29"/>
        <v>0</v>
      </c>
      <c r="O157" s="7">
        <f t="shared" si="30"/>
        <v>0</v>
      </c>
      <c r="P157" s="7">
        <f t="shared" si="31"/>
        <v>0</v>
      </c>
      <c r="Q157" s="7">
        <f t="shared" si="32"/>
        <v>0</v>
      </c>
      <c r="R157" s="22">
        <f t="shared" si="33"/>
        <v>0</v>
      </c>
      <c r="S157" s="6">
        <f t="shared" si="34"/>
        <v>3744000</v>
      </c>
      <c r="T157" s="6">
        <f t="shared" si="35"/>
        <v>0</v>
      </c>
    </row>
    <row r="158" spans="1:20" x14ac:dyDescent="0.25">
      <c r="A158" s="14">
        <v>2389</v>
      </c>
      <c r="B158" s="15" t="s">
        <v>261</v>
      </c>
      <c r="C158" s="16">
        <v>6097</v>
      </c>
      <c r="D158" s="17" t="s">
        <v>48</v>
      </c>
      <c r="E158" s="144">
        <v>45138</v>
      </c>
      <c r="F158" s="18">
        <f t="shared" si="26"/>
        <v>2.1302671181339352E-2</v>
      </c>
      <c r="G158" s="6">
        <f t="shared" si="36"/>
        <v>28311.25</v>
      </c>
      <c r="H158" s="19">
        <v>1329000</v>
      </c>
      <c r="I158" s="20">
        <v>0</v>
      </c>
      <c r="J158" s="20">
        <v>1</v>
      </c>
      <c r="K158" s="20">
        <v>0</v>
      </c>
      <c r="L158" s="21">
        <f t="shared" si="27"/>
        <v>0</v>
      </c>
      <c r="M158" s="21">
        <f t="shared" si="28"/>
        <v>6097</v>
      </c>
      <c r="N158" s="21">
        <f t="shared" si="29"/>
        <v>0</v>
      </c>
      <c r="O158" s="7">
        <f t="shared" si="30"/>
        <v>0</v>
      </c>
      <c r="P158" s="7">
        <f t="shared" si="31"/>
        <v>28311.25</v>
      </c>
      <c r="Q158" s="7">
        <f t="shared" si="32"/>
        <v>0</v>
      </c>
      <c r="R158" s="22">
        <f t="shared" si="33"/>
        <v>0</v>
      </c>
      <c r="S158" s="6">
        <f t="shared" si="34"/>
        <v>1329000</v>
      </c>
      <c r="T158" s="6">
        <f t="shared" si="35"/>
        <v>0</v>
      </c>
    </row>
    <row r="159" spans="1:20" x14ac:dyDescent="0.25">
      <c r="A159" s="14">
        <v>5506</v>
      </c>
      <c r="B159" s="15" t="s">
        <v>262</v>
      </c>
      <c r="C159" s="16">
        <v>56091</v>
      </c>
      <c r="D159" s="17" t="s">
        <v>56</v>
      </c>
      <c r="E159" s="144">
        <v>40302</v>
      </c>
      <c r="F159" s="18">
        <f t="shared" si="26"/>
        <v>1.2421608645213356E-2</v>
      </c>
      <c r="G159" s="6">
        <f t="shared" si="36"/>
        <v>123135.4065</v>
      </c>
      <c r="H159" s="19">
        <v>9913000</v>
      </c>
      <c r="I159" s="20">
        <v>0</v>
      </c>
      <c r="J159" s="20">
        <v>1</v>
      </c>
      <c r="K159" s="20">
        <v>0</v>
      </c>
      <c r="L159" s="21">
        <f t="shared" si="27"/>
        <v>0</v>
      </c>
      <c r="M159" s="21">
        <f t="shared" si="28"/>
        <v>56091</v>
      </c>
      <c r="N159" s="21">
        <f t="shared" si="29"/>
        <v>0</v>
      </c>
      <c r="O159" s="7">
        <f t="shared" si="30"/>
        <v>0</v>
      </c>
      <c r="P159" s="7">
        <f t="shared" si="31"/>
        <v>123135.4065</v>
      </c>
      <c r="Q159" s="7">
        <f t="shared" si="32"/>
        <v>0</v>
      </c>
      <c r="R159" s="22">
        <f t="shared" si="33"/>
        <v>0</v>
      </c>
      <c r="S159" s="6">
        <f t="shared" si="34"/>
        <v>9913000</v>
      </c>
      <c r="T159" s="6">
        <f t="shared" si="35"/>
        <v>0</v>
      </c>
    </row>
    <row r="160" spans="1:20" x14ac:dyDescent="0.25">
      <c r="A160" s="14">
        <v>442</v>
      </c>
      <c r="B160" s="15" t="s">
        <v>263</v>
      </c>
      <c r="C160" s="16">
        <v>56388</v>
      </c>
      <c r="D160" s="17" t="s">
        <v>176</v>
      </c>
      <c r="E160" s="144">
        <v>46204</v>
      </c>
      <c r="F160" s="18">
        <f t="shared" si="26"/>
        <v>7.5822148921213435E-4</v>
      </c>
      <c r="G160" s="6">
        <f t="shared" si="36"/>
        <v>14021.79</v>
      </c>
      <c r="H160" s="19">
        <v>18493000</v>
      </c>
      <c r="I160" s="20">
        <v>1</v>
      </c>
      <c r="J160" s="20">
        <v>0</v>
      </c>
      <c r="K160" s="20">
        <v>0</v>
      </c>
      <c r="L160" s="21">
        <f t="shared" si="27"/>
        <v>56388</v>
      </c>
      <c r="M160" s="21">
        <f t="shared" si="28"/>
        <v>0</v>
      </c>
      <c r="N160" s="21">
        <f t="shared" si="29"/>
        <v>0</v>
      </c>
      <c r="O160" s="7">
        <f t="shared" si="30"/>
        <v>14021.79</v>
      </c>
      <c r="P160" s="7">
        <f t="shared" si="31"/>
        <v>0</v>
      </c>
      <c r="Q160" s="7">
        <f t="shared" si="32"/>
        <v>0</v>
      </c>
      <c r="R160" s="22">
        <f t="shared" si="33"/>
        <v>18493000</v>
      </c>
      <c r="S160" s="6">
        <f t="shared" si="34"/>
        <v>0</v>
      </c>
      <c r="T160" s="6">
        <f t="shared" si="35"/>
        <v>0</v>
      </c>
    </row>
    <row r="161" spans="1:20" x14ac:dyDescent="0.25">
      <c r="A161" s="14">
        <v>449</v>
      </c>
      <c r="B161" s="15" t="s">
        <v>264</v>
      </c>
      <c r="C161" s="16">
        <v>22767</v>
      </c>
      <c r="D161" s="17" t="s">
        <v>265</v>
      </c>
      <c r="E161" s="144">
        <v>45063</v>
      </c>
      <c r="F161" s="18">
        <f t="shared" si="26"/>
        <v>0</v>
      </c>
      <c r="G161" s="6">
        <f t="shared" si="36"/>
        <v>0</v>
      </c>
      <c r="H161" s="19">
        <v>17281000</v>
      </c>
      <c r="I161" s="20">
        <v>1</v>
      </c>
      <c r="J161" s="20">
        <v>0</v>
      </c>
      <c r="K161" s="20">
        <v>0</v>
      </c>
      <c r="L161" s="21">
        <f t="shared" si="27"/>
        <v>22767</v>
      </c>
      <c r="M161" s="21">
        <f t="shared" si="28"/>
        <v>0</v>
      </c>
      <c r="N161" s="21">
        <f t="shared" si="29"/>
        <v>0</v>
      </c>
      <c r="O161" s="7">
        <f t="shared" si="30"/>
        <v>0</v>
      </c>
      <c r="P161" s="7">
        <f t="shared" si="31"/>
        <v>0</v>
      </c>
      <c r="Q161" s="7">
        <f t="shared" si="32"/>
        <v>0</v>
      </c>
      <c r="R161" s="22">
        <f t="shared" si="33"/>
        <v>17281000</v>
      </c>
      <c r="S161" s="6">
        <f t="shared" si="34"/>
        <v>0</v>
      </c>
      <c r="T161" s="6">
        <f t="shared" si="35"/>
        <v>0</v>
      </c>
    </row>
    <row r="162" spans="1:20" x14ac:dyDescent="0.25">
      <c r="A162" s="14">
        <v>2616</v>
      </c>
      <c r="B162" s="15" t="s">
        <v>266</v>
      </c>
      <c r="C162" s="16">
        <v>4292</v>
      </c>
      <c r="D162" s="17" t="s">
        <v>267</v>
      </c>
      <c r="E162" s="144">
        <v>45917</v>
      </c>
      <c r="F162" s="18">
        <f t="shared" si="26"/>
        <v>0.10536055119255382</v>
      </c>
      <c r="G162" s="6">
        <f t="shared" si="36"/>
        <v>181114.78750000001</v>
      </c>
      <c r="H162" s="19">
        <v>1719000</v>
      </c>
      <c r="I162" s="20">
        <v>1</v>
      </c>
      <c r="J162" s="20">
        <v>0</v>
      </c>
      <c r="K162" s="20">
        <v>0</v>
      </c>
      <c r="L162" s="21">
        <f t="shared" si="27"/>
        <v>4292</v>
      </c>
      <c r="M162" s="21">
        <f t="shared" si="28"/>
        <v>0</v>
      </c>
      <c r="N162" s="21">
        <f t="shared" si="29"/>
        <v>0</v>
      </c>
      <c r="O162" s="7">
        <f t="shared" si="30"/>
        <v>181114.78750000001</v>
      </c>
      <c r="P162" s="7">
        <f t="shared" si="31"/>
        <v>0</v>
      </c>
      <c r="Q162" s="7">
        <f t="shared" si="32"/>
        <v>0</v>
      </c>
      <c r="R162" s="22">
        <f t="shared" si="33"/>
        <v>1719000</v>
      </c>
      <c r="S162" s="6">
        <f t="shared" si="34"/>
        <v>0</v>
      </c>
      <c r="T162" s="6">
        <f t="shared" si="35"/>
        <v>0</v>
      </c>
    </row>
    <row r="163" spans="1:20" x14ac:dyDescent="0.25">
      <c r="A163" s="14">
        <v>2305</v>
      </c>
      <c r="B163" s="15" t="s">
        <v>268</v>
      </c>
      <c r="C163" s="16">
        <v>28408</v>
      </c>
      <c r="D163" s="17" t="s">
        <v>229</v>
      </c>
      <c r="E163" s="144">
        <v>45896</v>
      </c>
      <c r="F163" s="18">
        <f t="shared" si="26"/>
        <v>3.2055170546558709E-2</v>
      </c>
      <c r="G163" s="6">
        <f t="shared" si="36"/>
        <v>158352.54250000001</v>
      </c>
      <c r="H163" s="19">
        <v>4940000</v>
      </c>
      <c r="I163" s="20">
        <v>0</v>
      </c>
      <c r="J163" s="20">
        <v>1</v>
      </c>
      <c r="K163" s="20">
        <v>0</v>
      </c>
      <c r="L163" s="21">
        <f t="shared" si="27"/>
        <v>0</v>
      </c>
      <c r="M163" s="21">
        <f t="shared" si="28"/>
        <v>28408</v>
      </c>
      <c r="N163" s="21">
        <f t="shared" si="29"/>
        <v>0</v>
      </c>
      <c r="O163" s="7">
        <f t="shared" si="30"/>
        <v>0</v>
      </c>
      <c r="P163" s="7">
        <f t="shared" si="31"/>
        <v>158352.54250000001</v>
      </c>
      <c r="Q163" s="7">
        <f t="shared" si="32"/>
        <v>0</v>
      </c>
      <c r="R163" s="22">
        <f t="shared" si="33"/>
        <v>0</v>
      </c>
      <c r="S163" s="6">
        <f t="shared" si="34"/>
        <v>4940000</v>
      </c>
      <c r="T163" s="6">
        <f t="shared" si="35"/>
        <v>0</v>
      </c>
    </row>
    <row r="164" spans="1:20" x14ac:dyDescent="0.25">
      <c r="A164" s="14">
        <v>7357</v>
      </c>
      <c r="B164" s="15" t="s">
        <v>269</v>
      </c>
      <c r="C164" s="16">
        <v>200</v>
      </c>
      <c r="D164" s="17" t="s">
        <v>229</v>
      </c>
      <c r="E164" s="144">
        <v>45474</v>
      </c>
      <c r="F164" s="18">
        <f t="shared" si="26"/>
        <v>0.20237028571428572</v>
      </c>
      <c r="G164" s="6">
        <f t="shared" si="36"/>
        <v>35414.800000000003</v>
      </c>
      <c r="H164" s="19">
        <v>175000</v>
      </c>
      <c r="I164" s="20">
        <v>1</v>
      </c>
      <c r="J164" s="20">
        <v>0</v>
      </c>
      <c r="K164" s="20">
        <v>0</v>
      </c>
      <c r="L164" s="21">
        <f t="shared" si="27"/>
        <v>200</v>
      </c>
      <c r="M164" s="21">
        <f t="shared" si="28"/>
        <v>0</v>
      </c>
      <c r="N164" s="21">
        <f t="shared" si="29"/>
        <v>0</v>
      </c>
      <c r="O164" s="7">
        <f t="shared" si="30"/>
        <v>35414.800000000003</v>
      </c>
      <c r="P164" s="7">
        <f t="shared" si="31"/>
        <v>0</v>
      </c>
      <c r="Q164" s="7">
        <f t="shared" si="32"/>
        <v>0</v>
      </c>
      <c r="R164" s="22">
        <f t="shared" si="33"/>
        <v>175000</v>
      </c>
      <c r="S164" s="6">
        <f t="shared" si="34"/>
        <v>0</v>
      </c>
      <c r="T164" s="6">
        <f t="shared" si="35"/>
        <v>0</v>
      </c>
    </row>
    <row r="165" spans="1:20" x14ac:dyDescent="0.25">
      <c r="A165" s="14">
        <v>7186</v>
      </c>
      <c r="B165" s="15" t="s">
        <v>270</v>
      </c>
      <c r="C165" s="16">
        <v>22500</v>
      </c>
      <c r="D165" s="17" t="s">
        <v>265</v>
      </c>
      <c r="E165" s="144">
        <v>46119</v>
      </c>
      <c r="F165" s="18">
        <f t="shared" si="26"/>
        <v>7.1356409233160403E-4</v>
      </c>
      <c r="G165" s="6">
        <f t="shared" si="36"/>
        <v>33973.5</v>
      </c>
      <c r="H165" s="19">
        <v>47611000</v>
      </c>
      <c r="I165" s="20">
        <v>0.42</v>
      </c>
      <c r="J165" s="20">
        <v>0</v>
      </c>
      <c r="K165" s="20">
        <v>0.57999999999999996</v>
      </c>
      <c r="L165" s="21">
        <f t="shared" si="27"/>
        <v>9450</v>
      </c>
      <c r="M165" s="21">
        <f t="shared" si="28"/>
        <v>0</v>
      </c>
      <c r="N165" s="21">
        <f t="shared" si="29"/>
        <v>13050</v>
      </c>
      <c r="O165" s="7">
        <f t="shared" si="30"/>
        <v>14268.869999999999</v>
      </c>
      <c r="P165" s="7">
        <f t="shared" si="31"/>
        <v>0</v>
      </c>
      <c r="Q165" s="7">
        <f t="shared" si="32"/>
        <v>19704.629999999997</v>
      </c>
      <c r="R165" s="22">
        <f t="shared" si="33"/>
        <v>19996620</v>
      </c>
      <c r="S165" s="6">
        <f t="shared" si="34"/>
        <v>0</v>
      </c>
      <c r="T165" s="6">
        <f t="shared" si="35"/>
        <v>27614379.999999996</v>
      </c>
    </row>
    <row r="166" spans="1:20" x14ac:dyDescent="0.25">
      <c r="A166" s="14">
        <v>2030</v>
      </c>
      <c r="B166" s="15" t="s">
        <v>271</v>
      </c>
      <c r="C166" s="16">
        <v>15716</v>
      </c>
      <c r="D166" s="17" t="s">
        <v>231</v>
      </c>
      <c r="E166" s="144">
        <v>44749</v>
      </c>
      <c r="F166" s="18">
        <f t="shared" si="26"/>
        <v>0.27873859432799014</v>
      </c>
      <c r="G166" s="6">
        <v>1130285</v>
      </c>
      <c r="H166" s="19">
        <v>4055000</v>
      </c>
      <c r="I166" s="20">
        <v>1</v>
      </c>
      <c r="J166" s="20">
        <v>0</v>
      </c>
      <c r="K166" s="20">
        <v>0</v>
      </c>
      <c r="L166" s="21">
        <f t="shared" si="27"/>
        <v>15716</v>
      </c>
      <c r="M166" s="21">
        <f t="shared" si="28"/>
        <v>0</v>
      </c>
      <c r="N166" s="21">
        <f t="shared" si="29"/>
        <v>0</v>
      </c>
      <c r="O166" s="7">
        <f t="shared" si="30"/>
        <v>1130285</v>
      </c>
      <c r="P166" s="7">
        <f t="shared" si="31"/>
        <v>0</v>
      </c>
      <c r="Q166" s="7">
        <f t="shared" si="32"/>
        <v>0</v>
      </c>
      <c r="R166" s="22">
        <f t="shared" si="33"/>
        <v>4055000</v>
      </c>
      <c r="S166" s="6">
        <f t="shared" si="34"/>
        <v>0</v>
      </c>
      <c r="T166" s="6">
        <f t="shared" si="35"/>
        <v>0</v>
      </c>
    </row>
    <row r="167" spans="1:20" x14ac:dyDescent="0.25">
      <c r="A167" s="14">
        <v>2043</v>
      </c>
      <c r="B167" s="15" t="s">
        <v>272</v>
      </c>
      <c r="C167" s="16">
        <v>287</v>
      </c>
      <c r="D167" s="17" t="s">
        <v>231</v>
      </c>
      <c r="E167" s="144">
        <v>45709</v>
      </c>
      <c r="F167" s="18">
        <f t="shared" si="26"/>
        <v>0</v>
      </c>
      <c r="G167" s="6">
        <f>VLOOKUP(A167,RANGE2,9,FALSE())</f>
        <v>0</v>
      </c>
      <c r="H167" s="19">
        <v>109000</v>
      </c>
      <c r="I167" s="20">
        <v>1</v>
      </c>
      <c r="J167" s="20">
        <v>0</v>
      </c>
      <c r="K167" s="20">
        <v>0</v>
      </c>
      <c r="L167" s="21">
        <f t="shared" si="27"/>
        <v>287</v>
      </c>
      <c r="M167" s="21">
        <f t="shared" si="28"/>
        <v>0</v>
      </c>
      <c r="N167" s="21">
        <f t="shared" si="29"/>
        <v>0</v>
      </c>
      <c r="O167" s="7">
        <f t="shared" si="30"/>
        <v>0</v>
      </c>
      <c r="P167" s="7">
        <f t="shared" si="31"/>
        <v>0</v>
      </c>
      <c r="Q167" s="7">
        <f t="shared" si="32"/>
        <v>0</v>
      </c>
      <c r="R167" s="22">
        <f t="shared" si="33"/>
        <v>109000</v>
      </c>
      <c r="S167" s="6">
        <f t="shared" si="34"/>
        <v>0</v>
      </c>
      <c r="T167" s="6">
        <f t="shared" si="35"/>
        <v>0</v>
      </c>
    </row>
    <row r="168" spans="1:20" x14ac:dyDescent="0.25">
      <c r="A168" s="14">
        <v>1148</v>
      </c>
      <c r="B168" s="15" t="s">
        <v>273</v>
      </c>
      <c r="C168" s="16">
        <v>279607</v>
      </c>
      <c r="D168" s="17" t="s">
        <v>164</v>
      </c>
      <c r="E168" s="144">
        <v>39672</v>
      </c>
      <c r="F168" s="18" t="str">
        <f t="shared" si="26"/>
        <v/>
      </c>
      <c r="G168" s="6" t="s">
        <v>35</v>
      </c>
      <c r="H168" s="19">
        <v>23469000</v>
      </c>
      <c r="I168" s="20">
        <v>0</v>
      </c>
      <c r="J168" s="20">
        <v>0</v>
      </c>
      <c r="K168" s="20">
        <v>1</v>
      </c>
      <c r="L168" s="21">
        <f t="shared" si="27"/>
        <v>0</v>
      </c>
      <c r="M168" s="21">
        <f t="shared" si="28"/>
        <v>0</v>
      </c>
      <c r="N168" s="21">
        <f t="shared" si="29"/>
        <v>279607</v>
      </c>
      <c r="O168" s="7" t="str">
        <f t="shared" si="30"/>
        <v/>
      </c>
      <c r="P168" s="7" t="str">
        <f t="shared" si="31"/>
        <v/>
      </c>
      <c r="Q168" s="7" t="str">
        <f t="shared" si="32"/>
        <v/>
      </c>
      <c r="R168" s="22">
        <f t="shared" si="33"/>
        <v>0</v>
      </c>
      <c r="S168" s="6">
        <f t="shared" si="34"/>
        <v>0</v>
      </c>
      <c r="T168" s="6">
        <f t="shared" si="35"/>
        <v>23469000</v>
      </c>
    </row>
    <row r="169" spans="1:20" x14ac:dyDescent="0.25">
      <c r="A169" s="14">
        <v>2045</v>
      </c>
      <c r="B169" s="15" t="s">
        <v>274</v>
      </c>
      <c r="C169" s="16">
        <v>8036</v>
      </c>
      <c r="D169" s="17" t="s">
        <v>231</v>
      </c>
      <c r="E169" s="144">
        <v>45687</v>
      </c>
      <c r="F169" s="18">
        <f t="shared" si="26"/>
        <v>0.15238865601257531</v>
      </c>
      <c r="G169" s="6">
        <f>VLOOKUP(A169,RANGE2,9,FALSE())</f>
        <v>581667.5</v>
      </c>
      <c r="H169" s="19">
        <v>3817000</v>
      </c>
      <c r="I169" s="20">
        <v>1</v>
      </c>
      <c r="J169" s="20">
        <v>0</v>
      </c>
      <c r="K169" s="20">
        <v>0</v>
      </c>
      <c r="L169" s="21">
        <f t="shared" si="27"/>
        <v>8036</v>
      </c>
      <c r="M169" s="21">
        <f t="shared" si="28"/>
        <v>0</v>
      </c>
      <c r="N169" s="21">
        <f t="shared" si="29"/>
        <v>0</v>
      </c>
      <c r="O169" s="7">
        <f t="shared" si="30"/>
        <v>581667.5</v>
      </c>
      <c r="P169" s="7">
        <f t="shared" si="31"/>
        <v>0</v>
      </c>
      <c r="Q169" s="7">
        <f t="shared" si="32"/>
        <v>0</v>
      </c>
      <c r="R169" s="22">
        <f t="shared" si="33"/>
        <v>3817000</v>
      </c>
      <c r="S169" s="6">
        <f t="shared" si="34"/>
        <v>0</v>
      </c>
      <c r="T169" s="6">
        <f t="shared" si="35"/>
        <v>0</v>
      </c>
    </row>
    <row r="170" spans="1:20" x14ac:dyDescent="0.25">
      <c r="A170" s="14">
        <v>2213</v>
      </c>
      <c r="B170" s="15" t="s">
        <v>275</v>
      </c>
      <c r="C170" s="16">
        <v>34937</v>
      </c>
      <c r="D170" s="17" t="s">
        <v>132</v>
      </c>
      <c r="E170" s="144">
        <v>45782</v>
      </c>
      <c r="F170" s="18">
        <f t="shared" si="26"/>
        <v>4.2046150704512968E-3</v>
      </c>
      <c r="G170" s="6">
        <f>VLOOKUP(A170,RANGE2,9,FALSE())</f>
        <v>20590</v>
      </c>
      <c r="H170" s="19">
        <v>4897000</v>
      </c>
      <c r="I170" s="20">
        <v>0</v>
      </c>
      <c r="J170" s="20">
        <v>1</v>
      </c>
      <c r="K170" s="20">
        <v>0</v>
      </c>
      <c r="L170" s="21">
        <f t="shared" si="27"/>
        <v>0</v>
      </c>
      <c r="M170" s="21">
        <f t="shared" si="28"/>
        <v>34937</v>
      </c>
      <c r="N170" s="21">
        <f t="shared" si="29"/>
        <v>0</v>
      </c>
      <c r="O170" s="7">
        <f t="shared" si="30"/>
        <v>0</v>
      </c>
      <c r="P170" s="7">
        <f t="shared" si="31"/>
        <v>20590</v>
      </c>
      <c r="Q170" s="7">
        <f t="shared" si="32"/>
        <v>0</v>
      </c>
      <c r="R170" s="22">
        <f t="shared" si="33"/>
        <v>0</v>
      </c>
      <c r="S170" s="6">
        <f t="shared" si="34"/>
        <v>4897000</v>
      </c>
      <c r="T170" s="6">
        <f t="shared" si="35"/>
        <v>0</v>
      </c>
    </row>
    <row r="171" spans="1:20" x14ac:dyDescent="0.25">
      <c r="A171" s="14">
        <v>82</v>
      </c>
      <c r="B171" s="15" t="s">
        <v>276</v>
      </c>
      <c r="C171" s="16">
        <v>319397</v>
      </c>
      <c r="D171" s="17" t="s">
        <v>277</v>
      </c>
      <c r="E171" s="144">
        <v>45442</v>
      </c>
      <c r="F171" s="18">
        <f t="shared" si="26"/>
        <v>0</v>
      </c>
      <c r="G171" s="6">
        <f>VLOOKUP(A171,RANGE2,9,FALSE())</f>
        <v>0</v>
      </c>
      <c r="H171" s="19">
        <v>102334000</v>
      </c>
      <c r="I171" s="20">
        <v>1</v>
      </c>
      <c r="J171" s="20">
        <v>0</v>
      </c>
      <c r="K171" s="20">
        <v>0</v>
      </c>
      <c r="L171" s="21">
        <f t="shared" si="27"/>
        <v>319397</v>
      </c>
      <c r="M171" s="21">
        <f t="shared" si="28"/>
        <v>0</v>
      </c>
      <c r="N171" s="21">
        <f t="shared" si="29"/>
        <v>0</v>
      </c>
      <c r="O171" s="7">
        <f t="shared" si="30"/>
        <v>0</v>
      </c>
      <c r="P171" s="7">
        <f t="shared" si="31"/>
        <v>0</v>
      </c>
      <c r="Q171" s="7">
        <f t="shared" si="32"/>
        <v>0</v>
      </c>
      <c r="R171" s="22">
        <f t="shared" si="33"/>
        <v>102334000</v>
      </c>
      <c r="S171" s="6">
        <f t="shared" si="34"/>
        <v>0</v>
      </c>
      <c r="T171" s="6">
        <f t="shared" si="35"/>
        <v>0</v>
      </c>
    </row>
    <row r="172" spans="1:20" x14ac:dyDescent="0.25">
      <c r="A172" s="14">
        <v>1146</v>
      </c>
      <c r="B172" s="15" t="s">
        <v>278</v>
      </c>
      <c r="C172" s="16">
        <v>205472</v>
      </c>
      <c r="D172" s="17" t="s">
        <v>50</v>
      </c>
      <c r="F172" s="18" t="str">
        <f t="shared" si="26"/>
        <v/>
      </c>
      <c r="G172" s="6" t="s">
        <v>35</v>
      </c>
      <c r="H172" s="19">
        <v>100404000</v>
      </c>
      <c r="I172" s="20">
        <v>0.06</v>
      </c>
      <c r="J172" s="20">
        <v>0</v>
      </c>
      <c r="K172" s="20">
        <v>0.94</v>
      </c>
      <c r="L172" s="21">
        <f t="shared" si="27"/>
        <v>12328.32</v>
      </c>
      <c r="M172" s="21">
        <f t="shared" si="28"/>
        <v>0</v>
      </c>
      <c r="N172" s="21">
        <f t="shared" si="29"/>
        <v>193143.67999999999</v>
      </c>
      <c r="O172" s="7" t="str">
        <f t="shared" si="30"/>
        <v/>
      </c>
      <c r="P172" s="7" t="str">
        <f t="shared" si="31"/>
        <v/>
      </c>
      <c r="Q172" s="7" t="str">
        <f t="shared" si="32"/>
        <v/>
      </c>
      <c r="R172" s="22">
        <f t="shared" si="33"/>
        <v>6024240</v>
      </c>
      <c r="S172" s="6">
        <f t="shared" si="34"/>
        <v>0</v>
      </c>
      <c r="T172" s="6">
        <f t="shared" si="35"/>
        <v>94379760</v>
      </c>
    </row>
    <row r="173" spans="1:20" x14ac:dyDescent="0.25">
      <c r="A173" s="14">
        <v>2212</v>
      </c>
      <c r="B173" s="15" t="s">
        <v>279</v>
      </c>
      <c r="C173" s="16">
        <v>41161</v>
      </c>
      <c r="D173" s="17" t="s">
        <v>132</v>
      </c>
      <c r="E173" s="144">
        <v>45782</v>
      </c>
      <c r="F173" s="18">
        <f t="shared" si="26"/>
        <v>1.9246588147317255E-3</v>
      </c>
      <c r="G173" s="6">
        <f>VLOOKUP(A173,RANGE2,9,FALSE())</f>
        <v>10295</v>
      </c>
      <c r="H173" s="19">
        <v>5349000</v>
      </c>
      <c r="I173" s="20">
        <v>0</v>
      </c>
      <c r="J173" s="20">
        <v>1</v>
      </c>
      <c r="K173" s="20">
        <v>0</v>
      </c>
      <c r="L173" s="21">
        <f t="shared" si="27"/>
        <v>0</v>
      </c>
      <c r="M173" s="21">
        <f t="shared" si="28"/>
        <v>41161</v>
      </c>
      <c r="N173" s="21">
        <f t="shared" si="29"/>
        <v>0</v>
      </c>
      <c r="O173" s="7">
        <f t="shared" si="30"/>
        <v>0</v>
      </c>
      <c r="P173" s="7">
        <f t="shared" si="31"/>
        <v>10295</v>
      </c>
      <c r="Q173" s="7">
        <f t="shared" si="32"/>
        <v>0</v>
      </c>
      <c r="R173" s="22">
        <f t="shared" si="33"/>
        <v>0</v>
      </c>
      <c r="S173" s="6">
        <f t="shared" si="34"/>
        <v>5349000</v>
      </c>
      <c r="T173" s="6">
        <f t="shared" si="35"/>
        <v>0</v>
      </c>
    </row>
    <row r="174" spans="1:20" x14ac:dyDescent="0.25">
      <c r="A174" s="14">
        <v>401</v>
      </c>
      <c r="B174" s="15" t="s">
        <v>280</v>
      </c>
      <c r="C174" s="16">
        <v>379581</v>
      </c>
      <c r="D174" s="17" t="s">
        <v>116</v>
      </c>
      <c r="E174" s="144">
        <v>40260</v>
      </c>
      <c r="F174" s="18">
        <f t="shared" si="26"/>
        <v>1.8205186081718016E-2</v>
      </c>
      <c r="G174" s="6">
        <f>VLOOKUP(A174,RANGE2,9,FALSE())</f>
        <v>583239.54650000005</v>
      </c>
      <c r="H174" s="19">
        <v>32037000</v>
      </c>
      <c r="I174" s="20">
        <v>0</v>
      </c>
      <c r="J174" s="20">
        <v>1</v>
      </c>
      <c r="K174" s="20">
        <v>0</v>
      </c>
      <c r="L174" s="21">
        <f t="shared" si="27"/>
        <v>0</v>
      </c>
      <c r="M174" s="21">
        <f t="shared" si="28"/>
        <v>379581</v>
      </c>
      <c r="N174" s="21">
        <f t="shared" si="29"/>
        <v>0</v>
      </c>
      <c r="O174" s="7">
        <f t="shared" si="30"/>
        <v>0</v>
      </c>
      <c r="P174" s="7">
        <f t="shared" si="31"/>
        <v>583239.54650000005</v>
      </c>
      <c r="Q174" s="7">
        <f t="shared" si="32"/>
        <v>0</v>
      </c>
      <c r="R174" s="22">
        <f t="shared" si="33"/>
        <v>0</v>
      </c>
      <c r="S174" s="6">
        <f t="shared" si="34"/>
        <v>32037000</v>
      </c>
      <c r="T174" s="6">
        <f t="shared" si="35"/>
        <v>0</v>
      </c>
    </row>
    <row r="175" spans="1:20" x14ac:dyDescent="0.25">
      <c r="A175" s="14">
        <v>698</v>
      </c>
      <c r="B175" s="15" t="s">
        <v>281</v>
      </c>
      <c r="C175" s="16">
        <v>100</v>
      </c>
      <c r="D175" s="17" t="s">
        <v>282</v>
      </c>
      <c r="F175" s="18" t="str">
        <f t="shared" si="26"/>
        <v/>
      </c>
      <c r="G175" s="6" t="s">
        <v>35</v>
      </c>
      <c r="H175" s="19">
        <v>24000</v>
      </c>
      <c r="I175" s="20">
        <v>1</v>
      </c>
      <c r="J175" s="20">
        <v>0</v>
      </c>
      <c r="K175" s="20">
        <v>0</v>
      </c>
      <c r="L175" s="21">
        <f t="shared" si="27"/>
        <v>100</v>
      </c>
      <c r="M175" s="21">
        <f t="shared" si="28"/>
        <v>0</v>
      </c>
      <c r="N175" s="21">
        <f t="shared" si="29"/>
        <v>0</v>
      </c>
      <c r="O175" s="7" t="str">
        <f t="shared" si="30"/>
        <v/>
      </c>
      <c r="P175" s="7" t="str">
        <f t="shared" si="31"/>
        <v/>
      </c>
      <c r="Q175" s="7" t="str">
        <f t="shared" si="32"/>
        <v/>
      </c>
      <c r="R175" s="22">
        <f t="shared" si="33"/>
        <v>24000</v>
      </c>
      <c r="S175" s="6">
        <f t="shared" si="34"/>
        <v>0</v>
      </c>
      <c r="T175" s="6">
        <f t="shared" si="35"/>
        <v>0</v>
      </c>
    </row>
    <row r="176" spans="1:20" x14ac:dyDescent="0.25">
      <c r="A176" s="14">
        <v>481</v>
      </c>
      <c r="B176" s="15" t="s">
        <v>283</v>
      </c>
      <c r="C176" s="16">
        <v>3483</v>
      </c>
      <c r="D176" s="17" t="s">
        <v>168</v>
      </c>
      <c r="E176" s="144">
        <v>44859</v>
      </c>
      <c r="F176" s="18">
        <f t="shared" si="26"/>
        <v>3.2229427549194992E-3</v>
      </c>
      <c r="G176" s="6">
        <f t="shared" ref="G176:G195" si="37">VLOOKUP(A176,RANGE2,9,FALSE())</f>
        <v>3603.25</v>
      </c>
      <c r="H176" s="19">
        <v>1118000</v>
      </c>
      <c r="I176" s="20">
        <v>1</v>
      </c>
      <c r="J176" s="20">
        <v>0</v>
      </c>
      <c r="K176" s="20">
        <v>0</v>
      </c>
      <c r="L176" s="21">
        <f t="shared" si="27"/>
        <v>3483</v>
      </c>
      <c r="M176" s="21">
        <f t="shared" si="28"/>
        <v>0</v>
      </c>
      <c r="N176" s="21">
        <f t="shared" si="29"/>
        <v>0</v>
      </c>
      <c r="O176" s="7">
        <f t="shared" si="30"/>
        <v>3603.25</v>
      </c>
      <c r="P176" s="7">
        <f t="shared" si="31"/>
        <v>0</v>
      </c>
      <c r="Q176" s="7">
        <f t="shared" si="32"/>
        <v>0</v>
      </c>
      <c r="R176" s="22">
        <f t="shared" si="33"/>
        <v>1118000</v>
      </c>
      <c r="S176" s="6">
        <f t="shared" si="34"/>
        <v>0</v>
      </c>
      <c r="T176" s="6">
        <f t="shared" si="35"/>
        <v>0</v>
      </c>
    </row>
    <row r="177" spans="1:20" x14ac:dyDescent="0.25">
      <c r="A177" s="14">
        <v>1686</v>
      </c>
      <c r="B177" s="15" t="s">
        <v>284</v>
      </c>
      <c r="C177" s="16">
        <v>5867</v>
      </c>
      <c r="D177" s="17" t="s">
        <v>164</v>
      </c>
      <c r="E177" s="144">
        <v>45352</v>
      </c>
      <c r="F177" s="18">
        <f t="shared" si="26"/>
        <v>0</v>
      </c>
      <c r="G177" s="6">
        <f t="shared" si="37"/>
        <v>0</v>
      </c>
      <c r="H177" s="19">
        <v>1412000</v>
      </c>
      <c r="I177" s="20">
        <v>1</v>
      </c>
      <c r="J177" s="20">
        <v>0</v>
      </c>
      <c r="K177" s="20">
        <v>0</v>
      </c>
      <c r="L177" s="21">
        <f t="shared" si="27"/>
        <v>5867</v>
      </c>
      <c r="M177" s="21">
        <f t="shared" si="28"/>
        <v>0</v>
      </c>
      <c r="N177" s="21">
        <f t="shared" si="29"/>
        <v>0</v>
      </c>
      <c r="O177" s="7">
        <f t="shared" si="30"/>
        <v>0</v>
      </c>
      <c r="P177" s="7">
        <f t="shared" si="31"/>
        <v>0</v>
      </c>
      <c r="Q177" s="7">
        <f t="shared" si="32"/>
        <v>0</v>
      </c>
      <c r="R177" s="22">
        <f t="shared" si="33"/>
        <v>1412000</v>
      </c>
      <c r="S177" s="6">
        <f t="shared" si="34"/>
        <v>0</v>
      </c>
      <c r="T177" s="6">
        <f t="shared" si="35"/>
        <v>0</v>
      </c>
    </row>
    <row r="178" spans="1:20" x14ac:dyDescent="0.25">
      <c r="A178" s="14">
        <v>7359</v>
      </c>
      <c r="B178" s="15" t="s">
        <v>285</v>
      </c>
      <c r="C178" s="16">
        <v>64</v>
      </c>
      <c r="D178" s="17" t="s">
        <v>286</v>
      </c>
      <c r="E178" s="144">
        <v>45673</v>
      </c>
      <c r="F178" s="18">
        <f t="shared" si="26"/>
        <v>0.35096590909090908</v>
      </c>
      <c r="G178" s="6">
        <f t="shared" si="37"/>
        <v>7721.25</v>
      </c>
      <c r="H178" s="19">
        <v>22000</v>
      </c>
      <c r="I178" s="20">
        <v>1</v>
      </c>
      <c r="J178" s="20">
        <v>0</v>
      </c>
      <c r="K178" s="20">
        <v>0</v>
      </c>
      <c r="L178" s="21">
        <f t="shared" si="27"/>
        <v>64</v>
      </c>
      <c r="M178" s="21">
        <f t="shared" si="28"/>
        <v>0</v>
      </c>
      <c r="N178" s="21">
        <f t="shared" si="29"/>
        <v>0</v>
      </c>
      <c r="O178" s="7">
        <f t="shared" si="30"/>
        <v>7721.25</v>
      </c>
      <c r="P178" s="7">
        <f t="shared" si="31"/>
        <v>0</v>
      </c>
      <c r="Q178" s="7">
        <f t="shared" si="32"/>
        <v>0</v>
      </c>
      <c r="R178" s="22">
        <f t="shared" si="33"/>
        <v>22000</v>
      </c>
      <c r="S178" s="6">
        <f t="shared" si="34"/>
        <v>0</v>
      </c>
      <c r="T178" s="6">
        <f t="shared" si="35"/>
        <v>0</v>
      </c>
    </row>
    <row r="179" spans="1:20" x14ac:dyDescent="0.25">
      <c r="A179" s="14">
        <v>2371</v>
      </c>
      <c r="B179" s="15" t="s">
        <v>287</v>
      </c>
      <c r="C179" s="16">
        <v>8191</v>
      </c>
      <c r="D179" s="17" t="s">
        <v>50</v>
      </c>
      <c r="E179" s="144">
        <v>45343</v>
      </c>
      <c r="F179" s="18">
        <f t="shared" si="26"/>
        <v>4.6699931957359941E-3</v>
      </c>
      <c r="G179" s="6">
        <f t="shared" si="37"/>
        <v>20590</v>
      </c>
      <c r="H179" s="19">
        <v>4409000</v>
      </c>
      <c r="I179" s="20">
        <v>0</v>
      </c>
      <c r="J179" s="20">
        <v>1</v>
      </c>
      <c r="K179" s="20">
        <v>0</v>
      </c>
      <c r="L179" s="21">
        <f t="shared" si="27"/>
        <v>0</v>
      </c>
      <c r="M179" s="21">
        <f t="shared" si="28"/>
        <v>8191</v>
      </c>
      <c r="N179" s="21">
        <f t="shared" si="29"/>
        <v>0</v>
      </c>
      <c r="O179" s="7">
        <f t="shared" si="30"/>
        <v>0</v>
      </c>
      <c r="P179" s="7">
        <f t="shared" si="31"/>
        <v>20590</v>
      </c>
      <c r="Q179" s="7">
        <f t="shared" si="32"/>
        <v>0</v>
      </c>
      <c r="R179" s="22">
        <f t="shared" si="33"/>
        <v>0</v>
      </c>
      <c r="S179" s="6">
        <f t="shared" si="34"/>
        <v>4409000</v>
      </c>
      <c r="T179" s="6">
        <f t="shared" si="35"/>
        <v>0</v>
      </c>
    </row>
    <row r="180" spans="1:20" x14ac:dyDescent="0.25">
      <c r="A180" s="14">
        <v>849</v>
      </c>
      <c r="B180" s="15" t="s">
        <v>288</v>
      </c>
      <c r="C180" s="16"/>
      <c r="D180" s="17" t="s">
        <v>231</v>
      </c>
      <c r="E180" s="144">
        <v>37796</v>
      </c>
      <c r="F180" s="18">
        <f t="shared" si="26"/>
        <v>9.0325433210224335E-2</v>
      </c>
      <c r="G180" s="6">
        <f t="shared" si="37"/>
        <v>107634225</v>
      </c>
      <c r="H180" s="19">
        <v>1191627000</v>
      </c>
      <c r="I180" s="20">
        <v>0.59</v>
      </c>
      <c r="J180" s="20">
        <v>0.22</v>
      </c>
      <c r="K180" s="20">
        <v>0.19</v>
      </c>
      <c r="L180" s="21">
        <f t="shared" si="27"/>
        <v>0</v>
      </c>
      <c r="M180" s="21">
        <f t="shared" si="28"/>
        <v>0</v>
      </c>
      <c r="N180" s="21">
        <f t="shared" si="29"/>
        <v>0</v>
      </c>
      <c r="O180" s="7">
        <f t="shared" si="30"/>
        <v>63504192.75</v>
      </c>
      <c r="P180" s="7">
        <f t="shared" si="31"/>
        <v>23679529.5</v>
      </c>
      <c r="Q180" s="7">
        <f t="shared" si="32"/>
        <v>20450502.75</v>
      </c>
      <c r="R180" s="22">
        <f t="shared" si="33"/>
        <v>703059930</v>
      </c>
      <c r="S180" s="6">
        <f t="shared" si="34"/>
        <v>262157940</v>
      </c>
      <c r="T180" s="6">
        <f t="shared" si="35"/>
        <v>226409130</v>
      </c>
    </row>
    <row r="181" spans="1:20" x14ac:dyDescent="0.25">
      <c r="A181" s="14">
        <v>702</v>
      </c>
      <c r="B181" s="15" t="s">
        <v>289</v>
      </c>
      <c r="C181" s="16">
        <v>140</v>
      </c>
      <c r="D181" s="17" t="s">
        <v>229</v>
      </c>
      <c r="E181" s="144">
        <v>45615</v>
      </c>
      <c r="F181" s="18">
        <f t="shared" si="26"/>
        <v>0</v>
      </c>
      <c r="G181" s="6">
        <f t="shared" si="37"/>
        <v>0</v>
      </c>
      <c r="H181" s="19">
        <v>59000</v>
      </c>
      <c r="I181" s="20">
        <v>1</v>
      </c>
      <c r="J181" s="20">
        <v>0</v>
      </c>
      <c r="K181" s="20">
        <v>0</v>
      </c>
      <c r="L181" s="21">
        <f t="shared" si="27"/>
        <v>140</v>
      </c>
      <c r="M181" s="21">
        <f t="shared" si="28"/>
        <v>0</v>
      </c>
      <c r="N181" s="21">
        <f t="shared" si="29"/>
        <v>0</v>
      </c>
      <c r="O181" s="7">
        <f t="shared" si="30"/>
        <v>0</v>
      </c>
      <c r="P181" s="7">
        <f t="shared" si="31"/>
        <v>0</v>
      </c>
      <c r="Q181" s="7">
        <f t="shared" si="32"/>
        <v>0</v>
      </c>
      <c r="R181" s="22">
        <f t="shared" si="33"/>
        <v>59000</v>
      </c>
      <c r="S181" s="6">
        <f t="shared" si="34"/>
        <v>0</v>
      </c>
      <c r="T181" s="6">
        <f t="shared" si="35"/>
        <v>0</v>
      </c>
    </row>
    <row r="182" spans="1:20" x14ac:dyDescent="0.25">
      <c r="A182" s="14">
        <v>701</v>
      </c>
      <c r="B182" s="15" t="s">
        <v>290</v>
      </c>
      <c r="C182" s="16">
        <v>751</v>
      </c>
      <c r="D182" s="17" t="s">
        <v>229</v>
      </c>
      <c r="E182" s="144">
        <v>45615</v>
      </c>
      <c r="F182" s="18">
        <f t="shared" si="26"/>
        <v>7.1954301075268817E-2</v>
      </c>
      <c r="G182" s="6">
        <f t="shared" si="37"/>
        <v>13383.5</v>
      </c>
      <c r="H182" s="19">
        <v>186000</v>
      </c>
      <c r="I182" s="20">
        <v>1</v>
      </c>
      <c r="J182" s="20">
        <v>0</v>
      </c>
      <c r="K182" s="20">
        <v>0</v>
      </c>
      <c r="L182" s="21">
        <f t="shared" si="27"/>
        <v>751</v>
      </c>
      <c r="M182" s="21">
        <f t="shared" si="28"/>
        <v>0</v>
      </c>
      <c r="N182" s="21">
        <f t="shared" si="29"/>
        <v>0</v>
      </c>
      <c r="O182" s="7">
        <f t="shared" si="30"/>
        <v>13383.5</v>
      </c>
      <c r="P182" s="7">
        <f t="shared" si="31"/>
        <v>0</v>
      </c>
      <c r="Q182" s="7">
        <f t="shared" si="32"/>
        <v>0</v>
      </c>
      <c r="R182" s="22">
        <f t="shared" si="33"/>
        <v>186000</v>
      </c>
      <c r="S182" s="6">
        <f t="shared" si="34"/>
        <v>0</v>
      </c>
      <c r="T182" s="6">
        <f t="shared" si="35"/>
        <v>0</v>
      </c>
    </row>
    <row r="183" spans="1:20" x14ac:dyDescent="0.25">
      <c r="A183" s="14">
        <v>703</v>
      </c>
      <c r="B183" s="15" t="s">
        <v>291</v>
      </c>
      <c r="C183" s="16">
        <v>3243</v>
      </c>
      <c r="D183" s="17" t="s">
        <v>286</v>
      </c>
      <c r="E183" s="144">
        <v>45615</v>
      </c>
      <c r="F183" s="18">
        <f t="shared" si="26"/>
        <v>4.45028818443804E-2</v>
      </c>
      <c r="G183" s="6">
        <f t="shared" si="37"/>
        <v>46327.5</v>
      </c>
      <c r="H183" s="19">
        <v>1041000</v>
      </c>
      <c r="I183" s="20">
        <v>1</v>
      </c>
      <c r="J183" s="20">
        <v>0</v>
      </c>
      <c r="K183" s="20">
        <v>0</v>
      </c>
      <c r="L183" s="21">
        <f t="shared" si="27"/>
        <v>3243</v>
      </c>
      <c r="M183" s="21">
        <f t="shared" si="28"/>
        <v>0</v>
      </c>
      <c r="N183" s="21">
        <f t="shared" si="29"/>
        <v>0</v>
      </c>
      <c r="O183" s="7">
        <f t="shared" si="30"/>
        <v>46327.5</v>
      </c>
      <c r="P183" s="7">
        <f t="shared" si="31"/>
        <v>0</v>
      </c>
      <c r="Q183" s="7">
        <f t="shared" si="32"/>
        <v>0</v>
      </c>
      <c r="R183" s="22">
        <f t="shared" si="33"/>
        <v>1041000</v>
      </c>
      <c r="S183" s="6">
        <f t="shared" si="34"/>
        <v>0</v>
      </c>
      <c r="T183" s="6">
        <f t="shared" si="35"/>
        <v>0</v>
      </c>
    </row>
    <row r="184" spans="1:20" x14ac:dyDescent="0.25">
      <c r="A184" s="14">
        <v>699</v>
      </c>
      <c r="B184" s="15" t="s">
        <v>292</v>
      </c>
      <c r="C184" s="16">
        <v>1922</v>
      </c>
      <c r="D184" s="17" t="s">
        <v>96</v>
      </c>
      <c r="E184" s="144">
        <v>45615</v>
      </c>
      <c r="F184" s="18">
        <f t="shared" si="26"/>
        <v>7.4332129963898914E-3</v>
      </c>
      <c r="G184" s="6">
        <f t="shared" si="37"/>
        <v>4118</v>
      </c>
      <c r="H184" s="19">
        <v>554000</v>
      </c>
      <c r="I184" s="20">
        <v>1</v>
      </c>
      <c r="J184" s="20">
        <v>0</v>
      </c>
      <c r="K184" s="20">
        <v>0</v>
      </c>
      <c r="L184" s="21">
        <f t="shared" si="27"/>
        <v>1922</v>
      </c>
      <c r="M184" s="21">
        <f t="shared" si="28"/>
        <v>0</v>
      </c>
      <c r="N184" s="21">
        <f t="shared" si="29"/>
        <v>0</v>
      </c>
      <c r="O184" s="7">
        <f t="shared" si="30"/>
        <v>4118</v>
      </c>
      <c r="P184" s="7">
        <f t="shared" si="31"/>
        <v>0</v>
      </c>
      <c r="Q184" s="7">
        <f t="shared" si="32"/>
        <v>0</v>
      </c>
      <c r="R184" s="22">
        <f t="shared" si="33"/>
        <v>554000</v>
      </c>
      <c r="S184" s="6">
        <f t="shared" si="34"/>
        <v>0</v>
      </c>
      <c r="T184" s="6">
        <f t="shared" si="35"/>
        <v>0</v>
      </c>
    </row>
    <row r="185" spans="1:20" x14ac:dyDescent="0.25">
      <c r="A185" s="14">
        <v>700</v>
      </c>
      <c r="B185" s="15" t="s">
        <v>293</v>
      </c>
      <c r="C185" s="16">
        <v>2443</v>
      </c>
      <c r="D185" s="17" t="s">
        <v>294</v>
      </c>
      <c r="E185" s="144">
        <v>45615</v>
      </c>
      <c r="F185" s="18">
        <f t="shared" si="26"/>
        <v>0.13131377551020409</v>
      </c>
      <c r="G185" s="6">
        <f t="shared" si="37"/>
        <v>77212.5</v>
      </c>
      <c r="H185" s="19">
        <v>588000</v>
      </c>
      <c r="I185" s="20">
        <v>1</v>
      </c>
      <c r="J185" s="20">
        <v>0</v>
      </c>
      <c r="K185" s="20">
        <v>0</v>
      </c>
      <c r="L185" s="21">
        <f t="shared" si="27"/>
        <v>2443</v>
      </c>
      <c r="M185" s="21">
        <f t="shared" si="28"/>
        <v>0</v>
      </c>
      <c r="N185" s="21">
        <f t="shared" si="29"/>
        <v>0</v>
      </c>
      <c r="O185" s="7">
        <f t="shared" si="30"/>
        <v>77212.5</v>
      </c>
      <c r="P185" s="7">
        <f t="shared" si="31"/>
        <v>0</v>
      </c>
      <c r="Q185" s="7">
        <f t="shared" si="32"/>
        <v>0</v>
      </c>
      <c r="R185" s="22">
        <f t="shared" si="33"/>
        <v>588000</v>
      </c>
      <c r="S185" s="6">
        <f t="shared" si="34"/>
        <v>0</v>
      </c>
      <c r="T185" s="6">
        <f t="shared" si="35"/>
        <v>0</v>
      </c>
    </row>
    <row r="186" spans="1:20" x14ac:dyDescent="0.25">
      <c r="A186" s="14">
        <v>2607</v>
      </c>
      <c r="B186" s="15" t="s">
        <v>295</v>
      </c>
      <c r="C186" s="16">
        <v>2261</v>
      </c>
      <c r="D186" s="17" t="s">
        <v>75</v>
      </c>
      <c r="E186" s="144">
        <v>44958</v>
      </c>
      <c r="F186" s="18">
        <f t="shared" si="26"/>
        <v>0.11158916083916084</v>
      </c>
      <c r="G186" s="6">
        <f t="shared" si="37"/>
        <v>31914.5</v>
      </c>
      <c r="H186" s="19">
        <v>286000</v>
      </c>
      <c r="I186" s="20">
        <v>0</v>
      </c>
      <c r="J186" s="20">
        <v>1</v>
      </c>
      <c r="K186" s="20">
        <v>0</v>
      </c>
      <c r="L186" s="21">
        <f t="shared" si="27"/>
        <v>0</v>
      </c>
      <c r="M186" s="21">
        <f t="shared" si="28"/>
        <v>2261</v>
      </c>
      <c r="N186" s="21">
        <f t="shared" si="29"/>
        <v>0</v>
      </c>
      <c r="O186" s="7">
        <f t="shared" si="30"/>
        <v>0</v>
      </c>
      <c r="P186" s="7">
        <f t="shared" si="31"/>
        <v>31914.5</v>
      </c>
      <c r="Q186" s="7">
        <f t="shared" si="32"/>
        <v>0</v>
      </c>
      <c r="R186" s="22">
        <f t="shared" si="33"/>
        <v>0</v>
      </c>
      <c r="S186" s="6">
        <f t="shared" si="34"/>
        <v>286000</v>
      </c>
      <c r="T186" s="6">
        <f t="shared" si="35"/>
        <v>0</v>
      </c>
    </row>
    <row r="187" spans="1:20" x14ac:dyDescent="0.25">
      <c r="A187" s="14">
        <v>2569</v>
      </c>
      <c r="B187" s="15" t="s">
        <v>296</v>
      </c>
      <c r="C187" s="16">
        <v>782</v>
      </c>
      <c r="D187" s="17" t="s">
        <v>297</v>
      </c>
      <c r="E187" s="144">
        <v>44959</v>
      </c>
      <c r="F187" s="18">
        <f t="shared" si="26"/>
        <v>0</v>
      </c>
      <c r="G187" s="6">
        <f t="shared" si="37"/>
        <v>0</v>
      </c>
      <c r="H187" s="19">
        <v>89000</v>
      </c>
      <c r="I187" s="20">
        <v>0</v>
      </c>
      <c r="J187" s="20">
        <v>1</v>
      </c>
      <c r="K187" s="20">
        <v>0</v>
      </c>
      <c r="L187" s="21">
        <f t="shared" si="27"/>
        <v>0</v>
      </c>
      <c r="M187" s="21">
        <f t="shared" si="28"/>
        <v>782</v>
      </c>
      <c r="N187" s="21">
        <f t="shared" si="29"/>
        <v>0</v>
      </c>
      <c r="O187" s="7">
        <f t="shared" si="30"/>
        <v>0</v>
      </c>
      <c r="P187" s="7">
        <f t="shared" si="31"/>
        <v>0</v>
      </c>
      <c r="Q187" s="7">
        <f t="shared" si="32"/>
        <v>0</v>
      </c>
      <c r="R187" s="22">
        <f t="shared" si="33"/>
        <v>0</v>
      </c>
      <c r="S187" s="6">
        <f t="shared" si="34"/>
        <v>89000</v>
      </c>
      <c r="T187" s="6">
        <f t="shared" si="35"/>
        <v>0</v>
      </c>
    </row>
    <row r="188" spans="1:20" x14ac:dyDescent="0.25">
      <c r="A188" s="14">
        <v>2568</v>
      </c>
      <c r="B188" s="15" t="s">
        <v>298</v>
      </c>
      <c r="C188" s="16">
        <v>825</v>
      </c>
      <c r="D188" s="17" t="s">
        <v>297</v>
      </c>
      <c r="E188" s="144">
        <v>44959</v>
      </c>
      <c r="F188" s="18">
        <f t="shared" si="26"/>
        <v>0</v>
      </c>
      <c r="G188" s="6">
        <f t="shared" si="37"/>
        <v>0</v>
      </c>
      <c r="H188" s="19">
        <v>89000</v>
      </c>
      <c r="I188" s="20">
        <v>0</v>
      </c>
      <c r="J188" s="20">
        <v>1</v>
      </c>
      <c r="K188" s="20">
        <v>0</v>
      </c>
      <c r="L188" s="21">
        <f t="shared" si="27"/>
        <v>0</v>
      </c>
      <c r="M188" s="21">
        <f t="shared" si="28"/>
        <v>825</v>
      </c>
      <c r="N188" s="21">
        <f t="shared" si="29"/>
        <v>0</v>
      </c>
      <c r="O188" s="7">
        <f t="shared" si="30"/>
        <v>0</v>
      </c>
      <c r="P188" s="7">
        <f t="shared" si="31"/>
        <v>0</v>
      </c>
      <c r="Q188" s="7">
        <f t="shared" si="32"/>
        <v>0</v>
      </c>
      <c r="R188" s="22">
        <f t="shared" si="33"/>
        <v>0</v>
      </c>
      <c r="S188" s="6">
        <f t="shared" si="34"/>
        <v>89000</v>
      </c>
      <c r="T188" s="6">
        <f t="shared" si="35"/>
        <v>0</v>
      </c>
    </row>
    <row r="189" spans="1:20" x14ac:dyDescent="0.25">
      <c r="A189" s="14">
        <v>2606</v>
      </c>
      <c r="B189" s="15" t="s">
        <v>299</v>
      </c>
      <c r="C189" s="16">
        <v>1086</v>
      </c>
      <c r="D189" s="17" t="s">
        <v>54</v>
      </c>
      <c r="E189" s="144">
        <v>44978</v>
      </c>
      <c r="F189" s="18">
        <f t="shared" si="26"/>
        <v>0.10505102040816326</v>
      </c>
      <c r="G189" s="6">
        <f t="shared" si="37"/>
        <v>20590</v>
      </c>
      <c r="H189" s="19">
        <v>196000</v>
      </c>
      <c r="I189" s="20">
        <v>0</v>
      </c>
      <c r="J189" s="20">
        <v>1</v>
      </c>
      <c r="K189" s="20">
        <v>0</v>
      </c>
      <c r="L189" s="21">
        <f t="shared" si="27"/>
        <v>0</v>
      </c>
      <c r="M189" s="21">
        <f t="shared" si="28"/>
        <v>1086</v>
      </c>
      <c r="N189" s="21">
        <f t="shared" si="29"/>
        <v>0</v>
      </c>
      <c r="O189" s="7">
        <f t="shared" si="30"/>
        <v>0</v>
      </c>
      <c r="P189" s="7">
        <f t="shared" si="31"/>
        <v>20590</v>
      </c>
      <c r="Q189" s="7">
        <f t="shared" si="32"/>
        <v>0</v>
      </c>
      <c r="R189" s="22">
        <f t="shared" si="33"/>
        <v>0</v>
      </c>
      <c r="S189" s="6">
        <f t="shared" si="34"/>
        <v>196000</v>
      </c>
      <c r="T189" s="6">
        <f t="shared" si="35"/>
        <v>0</v>
      </c>
    </row>
    <row r="190" spans="1:20" x14ac:dyDescent="0.25">
      <c r="A190" s="14">
        <v>603</v>
      </c>
      <c r="B190" s="15" t="s">
        <v>300</v>
      </c>
      <c r="C190" s="16">
        <v>32655</v>
      </c>
      <c r="D190" s="17" t="s">
        <v>301</v>
      </c>
      <c r="E190" s="144">
        <v>46038</v>
      </c>
      <c r="F190" s="18">
        <f t="shared" si="26"/>
        <v>5.9575069766231059E-2</v>
      </c>
      <c r="G190" s="6">
        <f t="shared" si="37"/>
        <v>1144258.365</v>
      </c>
      <c r="H190" s="19">
        <v>19207000</v>
      </c>
      <c r="I190" s="20">
        <v>1</v>
      </c>
      <c r="J190" s="20">
        <v>0</v>
      </c>
      <c r="K190" s="20">
        <v>0</v>
      </c>
      <c r="L190" s="21">
        <f t="shared" si="27"/>
        <v>32655</v>
      </c>
      <c r="M190" s="21">
        <f t="shared" si="28"/>
        <v>0</v>
      </c>
      <c r="N190" s="21">
        <f t="shared" si="29"/>
        <v>0</v>
      </c>
      <c r="O190" s="7">
        <f t="shared" si="30"/>
        <v>1144258.365</v>
      </c>
      <c r="P190" s="7">
        <f t="shared" si="31"/>
        <v>0</v>
      </c>
      <c r="Q190" s="7">
        <f t="shared" si="32"/>
        <v>0</v>
      </c>
      <c r="R190" s="22">
        <f t="shared" si="33"/>
        <v>19207000</v>
      </c>
      <c r="S190" s="6">
        <f t="shared" si="34"/>
        <v>0</v>
      </c>
      <c r="T190" s="6">
        <f t="shared" si="35"/>
        <v>0</v>
      </c>
    </row>
    <row r="191" spans="1:20" x14ac:dyDescent="0.25">
      <c r="A191" s="14">
        <v>2605</v>
      </c>
      <c r="B191" s="15" t="s">
        <v>302</v>
      </c>
      <c r="C191" s="16">
        <v>1658</v>
      </c>
      <c r="D191" s="17" t="s">
        <v>303</v>
      </c>
      <c r="E191" s="144">
        <v>44978</v>
      </c>
      <c r="F191" s="18">
        <f t="shared" si="26"/>
        <v>6.5186681222707418E-2</v>
      </c>
      <c r="G191" s="6">
        <f t="shared" si="37"/>
        <v>14927.75</v>
      </c>
      <c r="H191" s="19">
        <v>229000</v>
      </c>
      <c r="I191" s="20">
        <v>0</v>
      </c>
      <c r="J191" s="20">
        <v>1</v>
      </c>
      <c r="K191" s="20">
        <v>0</v>
      </c>
      <c r="L191" s="21">
        <f t="shared" si="27"/>
        <v>0</v>
      </c>
      <c r="M191" s="21">
        <f t="shared" si="28"/>
        <v>1658</v>
      </c>
      <c r="N191" s="21">
        <f t="shared" si="29"/>
        <v>0</v>
      </c>
      <c r="O191" s="7">
        <f t="shared" si="30"/>
        <v>0</v>
      </c>
      <c r="P191" s="7">
        <f t="shared" si="31"/>
        <v>14927.75</v>
      </c>
      <c r="Q191" s="7">
        <f t="shared" si="32"/>
        <v>0</v>
      </c>
      <c r="R191" s="22">
        <f t="shared" si="33"/>
        <v>0</v>
      </c>
      <c r="S191" s="6">
        <f t="shared" si="34"/>
        <v>229000</v>
      </c>
      <c r="T191" s="6">
        <f t="shared" si="35"/>
        <v>0</v>
      </c>
    </row>
    <row r="192" spans="1:20" x14ac:dyDescent="0.25">
      <c r="A192" s="14">
        <v>406</v>
      </c>
      <c r="B192" s="15" t="s">
        <v>304</v>
      </c>
      <c r="C192" s="16">
        <v>18849</v>
      </c>
      <c r="D192" s="17" t="s">
        <v>305</v>
      </c>
      <c r="E192" s="144">
        <v>45014</v>
      </c>
      <c r="F192" s="18">
        <f t="shared" si="26"/>
        <v>1.333894791396735E-3</v>
      </c>
      <c r="G192" s="6">
        <f t="shared" si="37"/>
        <v>15442.5</v>
      </c>
      <c r="H192" s="19">
        <v>11577000</v>
      </c>
      <c r="I192" s="20">
        <v>1</v>
      </c>
      <c r="J192" s="20">
        <v>0</v>
      </c>
      <c r="K192" s="20">
        <v>0</v>
      </c>
      <c r="L192" s="21">
        <f t="shared" si="27"/>
        <v>18849</v>
      </c>
      <c r="M192" s="21">
        <f t="shared" si="28"/>
        <v>0</v>
      </c>
      <c r="N192" s="21">
        <f t="shared" si="29"/>
        <v>0</v>
      </c>
      <c r="O192" s="7">
        <f t="shared" si="30"/>
        <v>15442.5</v>
      </c>
      <c r="P192" s="7">
        <f t="shared" si="31"/>
        <v>0</v>
      </c>
      <c r="Q192" s="7">
        <f t="shared" si="32"/>
        <v>0</v>
      </c>
      <c r="R192" s="22">
        <f t="shared" si="33"/>
        <v>11577000</v>
      </c>
      <c r="S192" s="6">
        <f t="shared" si="34"/>
        <v>0</v>
      </c>
      <c r="T192" s="6">
        <f t="shared" si="35"/>
        <v>0</v>
      </c>
    </row>
    <row r="193" spans="1:20" x14ac:dyDescent="0.25">
      <c r="A193" s="14">
        <v>2304</v>
      </c>
      <c r="B193" s="15" t="s">
        <v>306</v>
      </c>
      <c r="C193" s="16">
        <v>28408</v>
      </c>
      <c r="D193" s="17" t="s">
        <v>229</v>
      </c>
      <c r="E193" s="144">
        <v>45889</v>
      </c>
      <c r="F193" s="18">
        <f t="shared" si="26"/>
        <v>2.8058664340614884E-2</v>
      </c>
      <c r="G193" s="6">
        <f t="shared" si="37"/>
        <v>138722.03649999999</v>
      </c>
      <c r="H193" s="19">
        <v>4944000</v>
      </c>
      <c r="I193" s="20">
        <v>0</v>
      </c>
      <c r="J193" s="20">
        <v>1</v>
      </c>
      <c r="K193" s="20">
        <v>0</v>
      </c>
      <c r="L193" s="21">
        <f t="shared" si="27"/>
        <v>0</v>
      </c>
      <c r="M193" s="21">
        <f t="shared" si="28"/>
        <v>28408</v>
      </c>
      <c r="N193" s="21">
        <f t="shared" si="29"/>
        <v>0</v>
      </c>
      <c r="O193" s="7">
        <f t="shared" si="30"/>
        <v>0</v>
      </c>
      <c r="P193" s="7">
        <f t="shared" si="31"/>
        <v>138722.03649999999</v>
      </c>
      <c r="Q193" s="7">
        <f t="shared" si="32"/>
        <v>0</v>
      </c>
      <c r="R193" s="22">
        <f t="shared" si="33"/>
        <v>0</v>
      </c>
      <c r="S193" s="6">
        <f t="shared" si="34"/>
        <v>4944000</v>
      </c>
      <c r="T193" s="6">
        <f t="shared" si="35"/>
        <v>0</v>
      </c>
    </row>
    <row r="194" spans="1:20" x14ac:dyDescent="0.25">
      <c r="A194" s="14">
        <v>317</v>
      </c>
      <c r="B194" s="15" t="s">
        <v>307</v>
      </c>
      <c r="C194" s="16">
        <v>2927</v>
      </c>
      <c r="D194" s="17" t="s">
        <v>77</v>
      </c>
      <c r="E194" s="144">
        <v>45582</v>
      </c>
      <c r="F194" s="18">
        <f t="shared" ref="F194:F257" si="38">IF(G194="no data","",G194/H194)</f>
        <v>1.0963791267305645E-2</v>
      </c>
      <c r="G194" s="6">
        <f t="shared" si="37"/>
        <v>10295</v>
      </c>
      <c r="H194" s="19">
        <v>939000</v>
      </c>
      <c r="I194" s="20">
        <v>1</v>
      </c>
      <c r="J194" s="20">
        <v>0</v>
      </c>
      <c r="K194" s="20">
        <v>0</v>
      </c>
      <c r="L194" s="21">
        <f t="shared" ref="L194:L257" si="39">$C194*I194</f>
        <v>2927</v>
      </c>
      <c r="M194" s="21">
        <f t="shared" ref="M194:M257" si="40">$C194*J194</f>
        <v>0</v>
      </c>
      <c r="N194" s="21">
        <f t="shared" ref="N194:N257" si="41">$C194*K194</f>
        <v>0</v>
      </c>
      <c r="O194" s="7">
        <f t="shared" ref="O194:O257" si="42">IF($G194="No Data","",$G194*I194)</f>
        <v>10295</v>
      </c>
      <c r="P194" s="7">
        <f t="shared" ref="P194:P257" si="43">IF($G194="No Data","",$G194*J194)</f>
        <v>0</v>
      </c>
      <c r="Q194" s="7">
        <f t="shared" ref="Q194:Q257" si="44">IF($G194="No Data","",$G194*K194)</f>
        <v>0</v>
      </c>
      <c r="R194" s="22">
        <f t="shared" ref="R194:R257" si="45">H194*I194</f>
        <v>939000</v>
      </c>
      <c r="S194" s="6">
        <f t="shared" ref="S194:S257" si="46">H194*J194</f>
        <v>0</v>
      </c>
      <c r="T194" s="6">
        <f t="shared" ref="T194:T257" si="47">H194*K194</f>
        <v>0</v>
      </c>
    </row>
    <row r="195" spans="1:20" x14ac:dyDescent="0.25">
      <c r="A195" s="14">
        <v>229</v>
      </c>
      <c r="B195" s="15" t="s">
        <v>308</v>
      </c>
      <c r="C195" s="16">
        <v>2400</v>
      </c>
      <c r="D195" s="17" t="s">
        <v>63</v>
      </c>
      <c r="E195" s="144">
        <v>44663</v>
      </c>
      <c r="F195" s="18">
        <f t="shared" si="38"/>
        <v>6.5369650349650348E-3</v>
      </c>
      <c r="G195" s="6">
        <f t="shared" si="37"/>
        <v>3739.1439999999998</v>
      </c>
      <c r="H195" s="19">
        <v>572000</v>
      </c>
      <c r="I195" s="20">
        <v>1</v>
      </c>
      <c r="J195" s="20">
        <v>0</v>
      </c>
      <c r="K195" s="20">
        <v>0</v>
      </c>
      <c r="L195" s="21">
        <f t="shared" si="39"/>
        <v>2400</v>
      </c>
      <c r="M195" s="21">
        <f t="shared" si="40"/>
        <v>0</v>
      </c>
      <c r="N195" s="21">
        <f t="shared" si="41"/>
        <v>0</v>
      </c>
      <c r="O195" s="7">
        <f t="shared" si="42"/>
        <v>3739.1439999999998</v>
      </c>
      <c r="P195" s="7">
        <f t="shared" si="43"/>
        <v>0</v>
      </c>
      <c r="Q195" s="7">
        <f t="shared" si="44"/>
        <v>0</v>
      </c>
      <c r="R195" s="22">
        <f t="shared" si="45"/>
        <v>572000</v>
      </c>
      <c r="S195" s="6">
        <f t="shared" si="46"/>
        <v>0</v>
      </c>
      <c r="T195" s="6">
        <f t="shared" si="47"/>
        <v>0</v>
      </c>
    </row>
    <row r="196" spans="1:20" x14ac:dyDescent="0.25">
      <c r="A196" s="14">
        <v>238</v>
      </c>
      <c r="B196" s="15" t="s">
        <v>309</v>
      </c>
      <c r="C196" s="16">
        <v>10491</v>
      </c>
      <c r="D196" s="17" t="s">
        <v>265</v>
      </c>
      <c r="F196" s="18" t="str">
        <f t="shared" si="38"/>
        <v/>
      </c>
      <c r="G196" s="6" t="s">
        <v>35</v>
      </c>
      <c r="H196" s="19">
        <v>2986000</v>
      </c>
      <c r="I196" s="20">
        <v>1</v>
      </c>
      <c r="J196" s="20">
        <v>0</v>
      </c>
      <c r="K196" s="20">
        <v>0</v>
      </c>
      <c r="L196" s="21">
        <f t="shared" si="39"/>
        <v>10491</v>
      </c>
      <c r="M196" s="21">
        <f t="shared" si="40"/>
        <v>0</v>
      </c>
      <c r="N196" s="21">
        <f t="shared" si="41"/>
        <v>0</v>
      </c>
      <c r="O196" s="7" t="str">
        <f t="shared" si="42"/>
        <v/>
      </c>
      <c r="P196" s="7" t="str">
        <f t="shared" si="43"/>
        <v/>
      </c>
      <c r="Q196" s="7" t="str">
        <f t="shared" si="44"/>
        <v/>
      </c>
      <c r="R196" s="22">
        <f t="shared" si="45"/>
        <v>2986000</v>
      </c>
      <c r="S196" s="6">
        <f t="shared" si="46"/>
        <v>0</v>
      </c>
      <c r="T196" s="6">
        <f t="shared" si="47"/>
        <v>0</v>
      </c>
    </row>
    <row r="197" spans="1:20" x14ac:dyDescent="0.25">
      <c r="A197" s="14">
        <v>227</v>
      </c>
      <c r="B197" s="15" t="s">
        <v>310</v>
      </c>
      <c r="C197" s="16">
        <v>13350</v>
      </c>
      <c r="D197" s="17" t="s">
        <v>162</v>
      </c>
      <c r="E197" s="144">
        <v>45805</v>
      </c>
      <c r="F197" s="18">
        <f t="shared" si="38"/>
        <v>0.1541193808312129</v>
      </c>
      <c r="G197" s="6">
        <f t="shared" ref="G197:G203" si="48">VLOOKUP(A197,RANGE2,9,FALSE())</f>
        <v>545120.25</v>
      </c>
      <c r="H197" s="19">
        <v>3537000</v>
      </c>
      <c r="I197" s="20">
        <v>1</v>
      </c>
      <c r="J197" s="20">
        <v>0</v>
      </c>
      <c r="K197" s="20">
        <v>0</v>
      </c>
      <c r="L197" s="21">
        <f t="shared" si="39"/>
        <v>13350</v>
      </c>
      <c r="M197" s="21">
        <f t="shared" si="40"/>
        <v>0</v>
      </c>
      <c r="N197" s="21">
        <f t="shared" si="41"/>
        <v>0</v>
      </c>
      <c r="O197" s="7">
        <f t="shared" si="42"/>
        <v>545120.25</v>
      </c>
      <c r="P197" s="7">
        <f t="shared" si="43"/>
        <v>0</v>
      </c>
      <c r="Q197" s="7">
        <f t="shared" si="44"/>
        <v>0</v>
      </c>
      <c r="R197" s="22">
        <f t="shared" si="45"/>
        <v>3537000</v>
      </c>
      <c r="S197" s="6">
        <f t="shared" si="46"/>
        <v>0</v>
      </c>
      <c r="T197" s="6">
        <f t="shared" si="47"/>
        <v>0</v>
      </c>
    </row>
    <row r="198" spans="1:20" x14ac:dyDescent="0.25">
      <c r="A198" s="14">
        <v>232</v>
      </c>
      <c r="B198" s="15" t="s">
        <v>311</v>
      </c>
      <c r="C198" s="16">
        <v>6001</v>
      </c>
      <c r="D198" s="17" t="s">
        <v>194</v>
      </c>
      <c r="E198" s="144">
        <v>44946</v>
      </c>
      <c r="F198" s="18">
        <f t="shared" si="38"/>
        <v>2.5319724545007378E-3</v>
      </c>
      <c r="G198" s="6">
        <f t="shared" si="48"/>
        <v>5147.5</v>
      </c>
      <c r="H198" s="19">
        <v>2033000</v>
      </c>
      <c r="I198" s="20">
        <v>1</v>
      </c>
      <c r="J198" s="20">
        <v>0</v>
      </c>
      <c r="K198" s="20">
        <v>0</v>
      </c>
      <c r="L198" s="21">
        <f t="shared" si="39"/>
        <v>6001</v>
      </c>
      <c r="M198" s="21">
        <f t="shared" si="40"/>
        <v>0</v>
      </c>
      <c r="N198" s="21">
        <f t="shared" si="41"/>
        <v>0</v>
      </c>
      <c r="O198" s="7">
        <f t="shared" si="42"/>
        <v>5147.5</v>
      </c>
      <c r="P198" s="7">
        <f t="shared" si="43"/>
        <v>0</v>
      </c>
      <c r="Q198" s="7">
        <f t="shared" si="44"/>
        <v>0</v>
      </c>
      <c r="R198" s="22">
        <f t="shared" si="45"/>
        <v>2033000</v>
      </c>
      <c r="S198" s="6">
        <f t="shared" si="46"/>
        <v>0</v>
      </c>
      <c r="T198" s="6">
        <f t="shared" si="47"/>
        <v>0</v>
      </c>
    </row>
    <row r="199" spans="1:20" x14ac:dyDescent="0.25">
      <c r="A199" s="14">
        <v>255</v>
      </c>
      <c r="B199" s="15" t="s">
        <v>312</v>
      </c>
      <c r="C199" s="16">
        <v>4953</v>
      </c>
      <c r="D199" s="17" t="s">
        <v>229</v>
      </c>
      <c r="E199" s="144">
        <v>45385</v>
      </c>
      <c r="F199" s="18">
        <f t="shared" si="38"/>
        <v>4.298319755600815E-2</v>
      </c>
      <c r="G199" s="6">
        <f t="shared" si="48"/>
        <v>42209.5</v>
      </c>
      <c r="H199" s="19">
        <v>982000</v>
      </c>
      <c r="I199" s="20">
        <v>1</v>
      </c>
      <c r="J199" s="20">
        <v>0</v>
      </c>
      <c r="K199" s="20">
        <v>0</v>
      </c>
      <c r="L199" s="21">
        <f t="shared" si="39"/>
        <v>4953</v>
      </c>
      <c r="M199" s="21">
        <f t="shared" si="40"/>
        <v>0</v>
      </c>
      <c r="N199" s="21">
        <f t="shared" si="41"/>
        <v>0</v>
      </c>
      <c r="O199" s="7">
        <f t="shared" si="42"/>
        <v>42209.5</v>
      </c>
      <c r="P199" s="7">
        <f t="shared" si="43"/>
        <v>0</v>
      </c>
      <c r="Q199" s="7">
        <f t="shared" si="44"/>
        <v>0</v>
      </c>
      <c r="R199" s="22">
        <f t="shared" si="45"/>
        <v>982000</v>
      </c>
      <c r="S199" s="6">
        <f t="shared" si="46"/>
        <v>0</v>
      </c>
      <c r="T199" s="6">
        <f t="shared" si="47"/>
        <v>0</v>
      </c>
    </row>
    <row r="200" spans="1:20" x14ac:dyDescent="0.25">
      <c r="A200" s="14">
        <v>233</v>
      </c>
      <c r="B200" s="15" t="s">
        <v>313</v>
      </c>
      <c r="C200" s="16">
        <v>1995</v>
      </c>
      <c r="D200" s="17" t="s">
        <v>242</v>
      </c>
      <c r="E200" s="144">
        <v>46104</v>
      </c>
      <c r="F200" s="18">
        <f t="shared" si="38"/>
        <v>0.44374999999999998</v>
      </c>
      <c r="G200" s="6">
        <f t="shared" si="48"/>
        <v>308850</v>
      </c>
      <c r="H200" s="19">
        <v>696000</v>
      </c>
      <c r="I200" s="20">
        <v>1</v>
      </c>
      <c r="J200" s="20">
        <v>0</v>
      </c>
      <c r="K200" s="20">
        <v>0</v>
      </c>
      <c r="L200" s="21">
        <f t="shared" si="39"/>
        <v>1995</v>
      </c>
      <c r="M200" s="21">
        <f t="shared" si="40"/>
        <v>0</v>
      </c>
      <c r="N200" s="21">
        <f t="shared" si="41"/>
        <v>0</v>
      </c>
      <c r="O200" s="7">
        <f t="shared" si="42"/>
        <v>308850</v>
      </c>
      <c r="P200" s="7">
        <f t="shared" si="43"/>
        <v>0</v>
      </c>
      <c r="Q200" s="7">
        <f t="shared" si="44"/>
        <v>0</v>
      </c>
      <c r="R200" s="22">
        <f t="shared" si="45"/>
        <v>696000</v>
      </c>
      <c r="S200" s="6">
        <f t="shared" si="46"/>
        <v>0</v>
      </c>
      <c r="T200" s="6">
        <f t="shared" si="47"/>
        <v>0</v>
      </c>
    </row>
    <row r="201" spans="1:20" x14ac:dyDescent="0.25">
      <c r="A201" s="14">
        <v>253</v>
      </c>
      <c r="B201" s="15" t="s">
        <v>314</v>
      </c>
      <c r="C201" s="16">
        <v>8277</v>
      </c>
      <c r="D201" s="17" t="s">
        <v>229</v>
      </c>
      <c r="E201" s="144">
        <v>46085</v>
      </c>
      <c r="F201" s="18">
        <f t="shared" si="38"/>
        <v>1.2577207842132239E-2</v>
      </c>
      <c r="G201" s="6">
        <f t="shared" si="48"/>
        <v>24538.1325</v>
      </c>
      <c r="H201" s="19">
        <v>1951000</v>
      </c>
      <c r="I201" s="20">
        <v>1</v>
      </c>
      <c r="J201" s="20">
        <v>0</v>
      </c>
      <c r="K201" s="20">
        <v>0</v>
      </c>
      <c r="L201" s="21">
        <f t="shared" si="39"/>
        <v>8277</v>
      </c>
      <c r="M201" s="21">
        <f t="shared" si="40"/>
        <v>0</v>
      </c>
      <c r="N201" s="21">
        <f t="shared" si="41"/>
        <v>0</v>
      </c>
      <c r="O201" s="7">
        <f t="shared" si="42"/>
        <v>24538.1325</v>
      </c>
      <c r="P201" s="7">
        <f t="shared" si="43"/>
        <v>0</v>
      </c>
      <c r="Q201" s="7">
        <f t="shared" si="44"/>
        <v>0</v>
      </c>
      <c r="R201" s="22">
        <f t="shared" si="45"/>
        <v>1951000</v>
      </c>
      <c r="S201" s="6">
        <f t="shared" si="46"/>
        <v>0</v>
      </c>
      <c r="T201" s="6">
        <f t="shared" si="47"/>
        <v>0</v>
      </c>
    </row>
    <row r="202" spans="1:20" x14ac:dyDescent="0.25">
      <c r="A202" s="14">
        <v>231</v>
      </c>
      <c r="B202" s="15" t="s">
        <v>315</v>
      </c>
      <c r="C202" s="16">
        <v>10098</v>
      </c>
      <c r="D202" s="17" t="s">
        <v>194</v>
      </c>
      <c r="E202" s="144">
        <v>46107</v>
      </c>
      <c r="F202" s="18">
        <f t="shared" si="38"/>
        <v>1.9553854888835764E-3</v>
      </c>
      <c r="G202" s="6">
        <f t="shared" si="48"/>
        <v>8179.3774999999996</v>
      </c>
      <c r="H202" s="19">
        <v>4183000</v>
      </c>
      <c r="I202" s="20">
        <v>1</v>
      </c>
      <c r="J202" s="20">
        <v>0</v>
      </c>
      <c r="K202" s="20">
        <v>0</v>
      </c>
      <c r="L202" s="21">
        <f t="shared" si="39"/>
        <v>10098</v>
      </c>
      <c r="M202" s="21">
        <f t="shared" si="40"/>
        <v>0</v>
      </c>
      <c r="N202" s="21">
        <f t="shared" si="41"/>
        <v>0</v>
      </c>
      <c r="O202" s="7">
        <f t="shared" si="42"/>
        <v>8179.3774999999996</v>
      </c>
      <c r="P202" s="7">
        <f t="shared" si="43"/>
        <v>0</v>
      </c>
      <c r="Q202" s="7">
        <f t="shared" si="44"/>
        <v>0</v>
      </c>
      <c r="R202" s="22">
        <f t="shared" si="45"/>
        <v>4183000</v>
      </c>
      <c r="S202" s="6">
        <f t="shared" si="46"/>
        <v>0</v>
      </c>
      <c r="T202" s="6">
        <f t="shared" si="47"/>
        <v>0</v>
      </c>
    </row>
    <row r="203" spans="1:20" x14ac:dyDescent="0.25">
      <c r="A203" s="14">
        <v>1162</v>
      </c>
      <c r="B203" s="15" t="s">
        <v>316</v>
      </c>
      <c r="C203" s="16">
        <v>1690</v>
      </c>
      <c r="D203" s="17" t="s">
        <v>112</v>
      </c>
      <c r="E203" s="144">
        <v>46080</v>
      </c>
      <c r="F203" s="18">
        <f t="shared" si="38"/>
        <v>4.3632654966392834E-3</v>
      </c>
      <c r="G203" s="6">
        <f t="shared" si="48"/>
        <v>11684.825000000001</v>
      </c>
      <c r="H203" s="19">
        <v>2678000</v>
      </c>
      <c r="I203" s="20">
        <v>1</v>
      </c>
      <c r="J203" s="20">
        <v>0</v>
      </c>
      <c r="K203" s="20">
        <v>0</v>
      </c>
      <c r="L203" s="21">
        <f t="shared" si="39"/>
        <v>1690</v>
      </c>
      <c r="M203" s="21">
        <f t="shared" si="40"/>
        <v>0</v>
      </c>
      <c r="N203" s="21">
        <f t="shared" si="41"/>
        <v>0</v>
      </c>
      <c r="O203" s="7">
        <f t="shared" si="42"/>
        <v>11684.825000000001</v>
      </c>
      <c r="P203" s="7">
        <f t="shared" si="43"/>
        <v>0</v>
      </c>
      <c r="Q203" s="7">
        <f t="shared" si="44"/>
        <v>0</v>
      </c>
      <c r="R203" s="22">
        <f t="shared" si="45"/>
        <v>2678000</v>
      </c>
      <c r="S203" s="6">
        <f t="shared" si="46"/>
        <v>0</v>
      </c>
      <c r="T203" s="6">
        <f t="shared" si="47"/>
        <v>0</v>
      </c>
    </row>
    <row r="204" spans="1:20" x14ac:dyDescent="0.25">
      <c r="A204" s="14">
        <v>3755</v>
      </c>
      <c r="B204" s="15" t="s">
        <v>317</v>
      </c>
      <c r="C204" s="16">
        <v>69040</v>
      </c>
      <c r="D204" s="17" t="s">
        <v>116</v>
      </c>
      <c r="E204" s="144">
        <v>40241</v>
      </c>
      <c r="F204" s="18" t="str">
        <f t="shared" si="38"/>
        <v/>
      </c>
      <c r="G204" s="6" t="s">
        <v>35</v>
      </c>
      <c r="H204" s="19">
        <v>26828000</v>
      </c>
      <c r="I204" s="20">
        <v>0</v>
      </c>
      <c r="J204" s="20">
        <v>0</v>
      </c>
      <c r="K204" s="20">
        <v>1</v>
      </c>
      <c r="L204" s="21">
        <f t="shared" si="39"/>
        <v>0</v>
      </c>
      <c r="M204" s="21">
        <f t="shared" si="40"/>
        <v>0</v>
      </c>
      <c r="N204" s="21">
        <f t="shared" si="41"/>
        <v>69040</v>
      </c>
      <c r="O204" s="7" t="str">
        <f t="shared" si="42"/>
        <v/>
      </c>
      <c r="P204" s="7" t="str">
        <f t="shared" si="43"/>
        <v/>
      </c>
      <c r="Q204" s="7" t="str">
        <f t="shared" si="44"/>
        <v/>
      </c>
      <c r="R204" s="22">
        <f t="shared" si="45"/>
        <v>0</v>
      </c>
      <c r="S204" s="6">
        <f t="shared" si="46"/>
        <v>0</v>
      </c>
      <c r="T204" s="6">
        <f t="shared" si="47"/>
        <v>26828000</v>
      </c>
    </row>
    <row r="205" spans="1:20" x14ac:dyDescent="0.25">
      <c r="A205" s="14">
        <v>1756</v>
      </c>
      <c r="B205" s="15" t="s">
        <v>318</v>
      </c>
      <c r="C205" s="16">
        <v>45631</v>
      </c>
      <c r="D205" s="17" t="s">
        <v>71</v>
      </c>
      <c r="E205" s="144">
        <v>40240</v>
      </c>
      <c r="F205" s="18" t="str">
        <f t="shared" si="38"/>
        <v/>
      </c>
      <c r="G205" s="6" t="s">
        <v>35</v>
      </c>
      <c r="H205" s="19">
        <v>19290000</v>
      </c>
      <c r="I205" s="20">
        <v>0.11</v>
      </c>
      <c r="J205" s="20">
        <v>0</v>
      </c>
      <c r="K205" s="20">
        <v>0.89</v>
      </c>
      <c r="L205" s="21">
        <f t="shared" si="39"/>
        <v>5019.41</v>
      </c>
      <c r="M205" s="21">
        <f t="shared" si="40"/>
        <v>0</v>
      </c>
      <c r="N205" s="21">
        <f t="shared" si="41"/>
        <v>40611.590000000004</v>
      </c>
      <c r="O205" s="7" t="str">
        <f t="shared" si="42"/>
        <v/>
      </c>
      <c r="P205" s="7" t="str">
        <f t="shared" si="43"/>
        <v/>
      </c>
      <c r="Q205" s="7" t="str">
        <f t="shared" si="44"/>
        <v/>
      </c>
      <c r="R205" s="22">
        <f t="shared" si="45"/>
        <v>2121900</v>
      </c>
      <c r="S205" s="6">
        <f t="shared" si="46"/>
        <v>0</v>
      </c>
      <c r="T205" s="6">
        <f t="shared" si="47"/>
        <v>17168100</v>
      </c>
    </row>
    <row r="206" spans="1:20" x14ac:dyDescent="0.25">
      <c r="A206" s="14">
        <v>595</v>
      </c>
      <c r="B206" s="15" t="s">
        <v>319</v>
      </c>
      <c r="C206" s="16">
        <v>76104</v>
      </c>
      <c r="D206" s="17" t="s">
        <v>229</v>
      </c>
      <c r="E206" s="144">
        <v>45091</v>
      </c>
      <c r="F206" s="18">
        <f t="shared" si="38"/>
        <v>0.71673261253776432</v>
      </c>
      <c r="G206" s="6">
        <f>VLOOKUP(A206,RANGE2,9,FALSE())</f>
        <v>5693723.8739999998</v>
      </c>
      <c r="H206" s="19">
        <v>7944000</v>
      </c>
      <c r="I206" s="20">
        <v>0.05</v>
      </c>
      <c r="J206" s="20">
        <v>0.95</v>
      </c>
      <c r="K206" s="20">
        <v>0</v>
      </c>
      <c r="L206" s="21">
        <f t="shared" si="39"/>
        <v>3805.2000000000003</v>
      </c>
      <c r="M206" s="21">
        <f t="shared" si="40"/>
        <v>72298.8</v>
      </c>
      <c r="N206" s="21">
        <f t="shared" si="41"/>
        <v>0</v>
      </c>
      <c r="O206" s="7">
        <f t="shared" si="42"/>
        <v>284686.1937</v>
      </c>
      <c r="P206" s="7">
        <f t="shared" si="43"/>
        <v>5409037.6802999992</v>
      </c>
      <c r="Q206" s="7">
        <f t="shared" si="44"/>
        <v>0</v>
      </c>
      <c r="R206" s="22">
        <f t="shared" si="45"/>
        <v>397200</v>
      </c>
      <c r="S206" s="6">
        <f t="shared" si="46"/>
        <v>7546800</v>
      </c>
      <c r="T206" s="6">
        <f t="shared" si="47"/>
        <v>0</v>
      </c>
    </row>
    <row r="207" spans="1:20" x14ac:dyDescent="0.25">
      <c r="A207" s="14">
        <v>5595</v>
      </c>
      <c r="B207" s="15" t="s">
        <v>320</v>
      </c>
      <c r="C207" s="16">
        <v>3278</v>
      </c>
      <c r="D207" s="17" t="s">
        <v>321</v>
      </c>
      <c r="F207" s="18" t="str">
        <f t="shared" si="38"/>
        <v/>
      </c>
      <c r="G207" s="6" t="s">
        <v>35</v>
      </c>
      <c r="H207" s="19">
        <v>1187000</v>
      </c>
      <c r="I207" s="20">
        <v>0</v>
      </c>
      <c r="J207" s="20">
        <v>1</v>
      </c>
      <c r="K207" s="20">
        <v>0</v>
      </c>
      <c r="L207" s="21">
        <f t="shared" si="39"/>
        <v>0</v>
      </c>
      <c r="M207" s="21">
        <f t="shared" si="40"/>
        <v>3278</v>
      </c>
      <c r="N207" s="21">
        <f t="shared" si="41"/>
        <v>0</v>
      </c>
      <c r="O207" s="7" t="str">
        <f t="shared" si="42"/>
        <v/>
      </c>
      <c r="P207" s="7" t="str">
        <f t="shared" si="43"/>
        <v/>
      </c>
      <c r="Q207" s="7" t="str">
        <f t="shared" si="44"/>
        <v/>
      </c>
      <c r="R207" s="22">
        <f t="shared" si="45"/>
        <v>0</v>
      </c>
      <c r="S207" s="6">
        <f t="shared" si="46"/>
        <v>1187000</v>
      </c>
      <c r="T207" s="6">
        <f t="shared" si="47"/>
        <v>0</v>
      </c>
    </row>
    <row r="208" spans="1:20" x14ac:dyDescent="0.25">
      <c r="A208" s="14">
        <v>251</v>
      </c>
      <c r="B208" s="15" t="s">
        <v>322</v>
      </c>
      <c r="C208" s="16">
        <v>9667</v>
      </c>
      <c r="D208" s="17" t="s">
        <v>81</v>
      </c>
      <c r="E208" s="144">
        <v>45399</v>
      </c>
      <c r="F208" s="18">
        <f t="shared" si="38"/>
        <v>7.070202212895841E-3</v>
      </c>
      <c r="G208" s="6">
        <f>VLOOKUP(A208,RANGE2,9,FALSE())</f>
        <v>18531</v>
      </c>
      <c r="H208" s="19">
        <v>2621000</v>
      </c>
      <c r="I208" s="20">
        <v>0.82</v>
      </c>
      <c r="J208" s="20">
        <v>0.18</v>
      </c>
      <c r="K208" s="20">
        <v>0</v>
      </c>
      <c r="L208" s="21">
        <f t="shared" si="39"/>
        <v>7926.94</v>
      </c>
      <c r="M208" s="21">
        <f t="shared" si="40"/>
        <v>1740.06</v>
      </c>
      <c r="N208" s="21">
        <f t="shared" si="41"/>
        <v>0</v>
      </c>
      <c r="O208" s="7">
        <f t="shared" si="42"/>
        <v>15195.419999999998</v>
      </c>
      <c r="P208" s="7">
        <f t="shared" si="43"/>
        <v>3335.58</v>
      </c>
      <c r="Q208" s="7">
        <f t="shared" si="44"/>
        <v>0</v>
      </c>
      <c r="R208" s="22">
        <f t="shared" si="45"/>
        <v>2149220</v>
      </c>
      <c r="S208" s="6">
        <f t="shared" si="46"/>
        <v>471780</v>
      </c>
      <c r="T208" s="6">
        <f t="shared" si="47"/>
        <v>0</v>
      </c>
    </row>
    <row r="209" spans="1:20" x14ac:dyDescent="0.25">
      <c r="A209" s="14">
        <v>2145</v>
      </c>
      <c r="B209" s="15" t="s">
        <v>323</v>
      </c>
      <c r="C209" s="16">
        <v>12444</v>
      </c>
      <c r="D209" s="17" t="s">
        <v>190</v>
      </c>
      <c r="E209" s="144">
        <v>44981</v>
      </c>
      <c r="F209" s="18">
        <f t="shared" si="38"/>
        <v>3.3520553520553519E-3</v>
      </c>
      <c r="G209" s="6">
        <f>VLOOKUP(A209,RANGE2,9,FALSE())</f>
        <v>8236</v>
      </c>
      <c r="H209" s="19">
        <v>2457000</v>
      </c>
      <c r="I209" s="20">
        <v>0.13</v>
      </c>
      <c r="J209" s="20">
        <v>0.87</v>
      </c>
      <c r="K209" s="20">
        <v>0</v>
      </c>
      <c r="L209" s="21">
        <f t="shared" si="39"/>
        <v>1617.72</v>
      </c>
      <c r="M209" s="21">
        <f t="shared" si="40"/>
        <v>10826.28</v>
      </c>
      <c r="N209" s="21">
        <f t="shared" si="41"/>
        <v>0</v>
      </c>
      <c r="O209" s="7">
        <f t="shared" si="42"/>
        <v>1070.68</v>
      </c>
      <c r="P209" s="7">
        <f t="shared" si="43"/>
        <v>7165.32</v>
      </c>
      <c r="Q209" s="7">
        <f t="shared" si="44"/>
        <v>0</v>
      </c>
      <c r="R209" s="22">
        <f t="shared" si="45"/>
        <v>319410</v>
      </c>
      <c r="S209" s="6">
        <f t="shared" si="46"/>
        <v>2137590</v>
      </c>
      <c r="T209" s="6">
        <f t="shared" si="47"/>
        <v>0</v>
      </c>
    </row>
    <row r="210" spans="1:20" x14ac:dyDescent="0.25">
      <c r="A210" s="14">
        <v>55</v>
      </c>
      <c r="B210" s="15" t="s">
        <v>324</v>
      </c>
      <c r="C210" s="16">
        <v>23021</v>
      </c>
      <c r="D210" s="17" t="s">
        <v>325</v>
      </c>
      <c r="E210" s="144">
        <v>45448</v>
      </c>
      <c r="F210" s="18">
        <f t="shared" si="38"/>
        <v>8.0435773741959898E-3</v>
      </c>
      <c r="G210" s="6">
        <f>VLOOKUP(A210,RANGE2,9,FALSE())</f>
        <v>85036.7</v>
      </c>
      <c r="H210" s="19">
        <v>10572000</v>
      </c>
      <c r="I210" s="20">
        <v>1</v>
      </c>
      <c r="J210" s="20">
        <v>0</v>
      </c>
      <c r="K210" s="20">
        <v>0</v>
      </c>
      <c r="L210" s="21">
        <f t="shared" si="39"/>
        <v>23021</v>
      </c>
      <c r="M210" s="21">
        <f t="shared" si="40"/>
        <v>0</v>
      </c>
      <c r="N210" s="21">
        <f t="shared" si="41"/>
        <v>0</v>
      </c>
      <c r="O210" s="7">
        <f t="shared" si="42"/>
        <v>85036.7</v>
      </c>
      <c r="P210" s="7">
        <f t="shared" si="43"/>
        <v>0</v>
      </c>
      <c r="Q210" s="7">
        <f t="shared" si="44"/>
        <v>0</v>
      </c>
      <c r="R210" s="22">
        <f t="shared" si="45"/>
        <v>10572000</v>
      </c>
      <c r="S210" s="6">
        <f t="shared" si="46"/>
        <v>0</v>
      </c>
      <c r="T210" s="6">
        <f t="shared" si="47"/>
        <v>0</v>
      </c>
    </row>
    <row r="211" spans="1:20" x14ac:dyDescent="0.25">
      <c r="A211" s="14">
        <v>2152</v>
      </c>
      <c r="B211" s="15" t="s">
        <v>326</v>
      </c>
      <c r="C211" s="16">
        <v>197562</v>
      </c>
      <c r="D211" s="146" t="s">
        <v>612</v>
      </c>
      <c r="F211" s="18">
        <f t="shared" si="38"/>
        <v>0</v>
      </c>
      <c r="G211" s="6">
        <f>VLOOKUP(A211,RANGE2,9,FALSE())</f>
        <v>0</v>
      </c>
      <c r="H211" s="19">
        <v>72988091</v>
      </c>
      <c r="I211" s="20">
        <v>0</v>
      </c>
      <c r="J211" s="20">
        <v>1</v>
      </c>
      <c r="K211" s="20">
        <v>0</v>
      </c>
      <c r="L211" s="21">
        <f t="shared" si="39"/>
        <v>0</v>
      </c>
      <c r="M211" s="21">
        <f t="shared" si="40"/>
        <v>197562</v>
      </c>
      <c r="N211" s="21">
        <f t="shared" si="41"/>
        <v>0</v>
      </c>
      <c r="O211" s="7">
        <f t="shared" si="42"/>
        <v>0</v>
      </c>
      <c r="P211" s="7">
        <f t="shared" si="43"/>
        <v>0</v>
      </c>
      <c r="Q211" s="7">
        <f t="shared" si="44"/>
        <v>0</v>
      </c>
      <c r="R211" s="22">
        <f t="shared" si="45"/>
        <v>0</v>
      </c>
      <c r="S211" s="6">
        <f t="shared" si="46"/>
        <v>72988091</v>
      </c>
      <c r="T211" s="6">
        <f t="shared" si="47"/>
        <v>0</v>
      </c>
    </row>
    <row r="212" spans="1:20" x14ac:dyDescent="0.25">
      <c r="A212" s="14">
        <v>5591</v>
      </c>
      <c r="B212" s="15" t="s">
        <v>327</v>
      </c>
      <c r="C212" s="16">
        <v>84688</v>
      </c>
      <c r="D212" s="17" t="s">
        <v>265</v>
      </c>
      <c r="F212" s="18" t="str">
        <f t="shared" si="38"/>
        <v/>
      </c>
      <c r="G212" s="6" t="s">
        <v>35</v>
      </c>
      <c r="H212" s="19">
        <v>17141000</v>
      </c>
      <c r="I212" s="20">
        <v>0</v>
      </c>
      <c r="J212" s="20">
        <v>1</v>
      </c>
      <c r="K212" s="20">
        <v>0</v>
      </c>
      <c r="L212" s="21">
        <f t="shared" si="39"/>
        <v>0</v>
      </c>
      <c r="M212" s="21">
        <f t="shared" si="40"/>
        <v>84688</v>
      </c>
      <c r="N212" s="21">
        <f t="shared" si="41"/>
        <v>0</v>
      </c>
      <c r="O212" s="7" t="str">
        <f t="shared" si="42"/>
        <v/>
      </c>
      <c r="P212" s="7" t="str">
        <f t="shared" si="43"/>
        <v/>
      </c>
      <c r="Q212" s="7" t="str">
        <f t="shared" si="44"/>
        <v/>
      </c>
      <c r="R212" s="22">
        <f t="shared" si="45"/>
        <v>0</v>
      </c>
      <c r="S212" s="6">
        <f t="shared" si="46"/>
        <v>17141000</v>
      </c>
      <c r="T212" s="6">
        <f t="shared" si="47"/>
        <v>0</v>
      </c>
    </row>
    <row r="213" spans="1:20" x14ac:dyDescent="0.25">
      <c r="A213" s="14">
        <v>2375</v>
      </c>
      <c r="B213" s="15" t="s">
        <v>328</v>
      </c>
      <c r="C213" s="16">
        <v>75438</v>
      </c>
      <c r="D213" s="17" t="s">
        <v>329</v>
      </c>
      <c r="E213" s="144">
        <v>45201</v>
      </c>
      <c r="F213" s="18">
        <f t="shared" si="38"/>
        <v>3.6518603184612961E-4</v>
      </c>
      <c r="G213" s="6">
        <f t="shared" ref="G213:G221" si="49">VLOOKUP(A213,RANGE2,9,FALSE())</f>
        <v>13898.25</v>
      </c>
      <c r="H213" s="19">
        <v>38058000</v>
      </c>
      <c r="I213" s="20">
        <v>0</v>
      </c>
      <c r="J213" s="20">
        <v>1</v>
      </c>
      <c r="K213" s="20">
        <v>0</v>
      </c>
      <c r="L213" s="21">
        <f t="shared" si="39"/>
        <v>0</v>
      </c>
      <c r="M213" s="21">
        <f t="shared" si="40"/>
        <v>75438</v>
      </c>
      <c r="N213" s="21">
        <f t="shared" si="41"/>
        <v>0</v>
      </c>
      <c r="O213" s="7">
        <f t="shared" si="42"/>
        <v>0</v>
      </c>
      <c r="P213" s="7">
        <f t="shared" si="43"/>
        <v>13898.25</v>
      </c>
      <c r="Q213" s="7">
        <f t="shared" si="44"/>
        <v>0</v>
      </c>
      <c r="R213" s="22">
        <f t="shared" si="45"/>
        <v>0</v>
      </c>
      <c r="S213" s="6">
        <f t="shared" si="46"/>
        <v>38058000</v>
      </c>
      <c r="T213" s="6">
        <f t="shared" si="47"/>
        <v>0</v>
      </c>
    </row>
    <row r="214" spans="1:20" x14ac:dyDescent="0.25">
      <c r="A214" s="14">
        <v>2075</v>
      </c>
      <c r="B214" s="15" t="s">
        <v>330</v>
      </c>
      <c r="C214" s="16">
        <v>7124</v>
      </c>
      <c r="D214" s="17" t="s">
        <v>240</v>
      </c>
      <c r="E214" s="144">
        <v>45686</v>
      </c>
      <c r="F214" s="18">
        <f t="shared" si="38"/>
        <v>0.60628752886836024</v>
      </c>
      <c r="G214" s="6">
        <f t="shared" si="49"/>
        <v>525045</v>
      </c>
      <c r="H214" s="19">
        <v>866000</v>
      </c>
      <c r="I214" s="20">
        <v>0</v>
      </c>
      <c r="J214" s="20">
        <v>1</v>
      </c>
      <c r="K214" s="20">
        <v>0</v>
      </c>
      <c r="L214" s="21">
        <f t="shared" si="39"/>
        <v>0</v>
      </c>
      <c r="M214" s="21">
        <f t="shared" si="40"/>
        <v>7124</v>
      </c>
      <c r="N214" s="21">
        <f t="shared" si="41"/>
        <v>0</v>
      </c>
      <c r="O214" s="7">
        <f t="shared" si="42"/>
        <v>0</v>
      </c>
      <c r="P214" s="7">
        <f t="shared" si="43"/>
        <v>525045</v>
      </c>
      <c r="Q214" s="7">
        <f t="shared" si="44"/>
        <v>0</v>
      </c>
      <c r="R214" s="22">
        <f t="shared" si="45"/>
        <v>0</v>
      </c>
      <c r="S214" s="6">
        <f t="shared" si="46"/>
        <v>866000</v>
      </c>
      <c r="T214" s="6">
        <f t="shared" si="47"/>
        <v>0</v>
      </c>
    </row>
    <row r="215" spans="1:20" x14ac:dyDescent="0.25">
      <c r="A215" s="14">
        <v>210</v>
      </c>
      <c r="B215" s="15" t="s">
        <v>331</v>
      </c>
      <c r="C215" s="16">
        <v>232139</v>
      </c>
      <c r="D215" s="17" t="s">
        <v>194</v>
      </c>
      <c r="E215" s="144">
        <v>45078</v>
      </c>
      <c r="F215" s="18">
        <f t="shared" si="38"/>
        <v>0.1140179627214102</v>
      </c>
      <c r="G215" s="6">
        <f t="shared" si="49"/>
        <v>9353007.5</v>
      </c>
      <c r="H215" s="19">
        <v>82031000</v>
      </c>
      <c r="I215" s="20">
        <v>1</v>
      </c>
      <c r="J215" s="20">
        <v>0</v>
      </c>
      <c r="K215" s="20">
        <v>0</v>
      </c>
      <c r="L215" s="21">
        <f t="shared" si="39"/>
        <v>232139</v>
      </c>
      <c r="M215" s="21">
        <f t="shared" si="40"/>
        <v>0</v>
      </c>
      <c r="N215" s="21">
        <f t="shared" si="41"/>
        <v>0</v>
      </c>
      <c r="O215" s="7">
        <f t="shared" si="42"/>
        <v>9353007.5</v>
      </c>
      <c r="P215" s="7">
        <f t="shared" si="43"/>
        <v>0</v>
      </c>
      <c r="Q215" s="7">
        <f t="shared" si="44"/>
        <v>0</v>
      </c>
      <c r="R215" s="22">
        <f t="shared" si="45"/>
        <v>82031000</v>
      </c>
      <c r="S215" s="6">
        <f t="shared" si="46"/>
        <v>0</v>
      </c>
      <c r="T215" s="6">
        <f t="shared" si="47"/>
        <v>0</v>
      </c>
    </row>
    <row r="216" spans="1:20" x14ac:dyDescent="0.25">
      <c r="A216" s="14">
        <v>2829</v>
      </c>
      <c r="B216" s="15" t="s">
        <v>332</v>
      </c>
      <c r="C216" s="16">
        <v>6378</v>
      </c>
      <c r="D216" s="17" t="s">
        <v>136</v>
      </c>
      <c r="E216" s="144">
        <v>45510</v>
      </c>
      <c r="F216" s="18">
        <f t="shared" si="38"/>
        <v>1.9336463730569946E-2</v>
      </c>
      <c r="G216" s="6">
        <f t="shared" si="49"/>
        <v>14927.75</v>
      </c>
      <c r="H216" s="19">
        <v>772000</v>
      </c>
      <c r="I216" s="20">
        <v>0</v>
      </c>
      <c r="J216" s="20">
        <v>1</v>
      </c>
      <c r="K216" s="20">
        <v>0</v>
      </c>
      <c r="L216" s="21">
        <f t="shared" si="39"/>
        <v>0</v>
      </c>
      <c r="M216" s="21">
        <f t="shared" si="40"/>
        <v>6378</v>
      </c>
      <c r="N216" s="21">
        <f t="shared" si="41"/>
        <v>0</v>
      </c>
      <c r="O216" s="7">
        <f t="shared" si="42"/>
        <v>0</v>
      </c>
      <c r="P216" s="7">
        <f t="shared" si="43"/>
        <v>14927.75</v>
      </c>
      <c r="Q216" s="7">
        <f t="shared" si="44"/>
        <v>0</v>
      </c>
      <c r="R216" s="22">
        <f t="shared" si="45"/>
        <v>0</v>
      </c>
      <c r="S216" s="6">
        <f t="shared" si="46"/>
        <v>772000</v>
      </c>
      <c r="T216" s="6">
        <f t="shared" si="47"/>
        <v>0</v>
      </c>
    </row>
    <row r="217" spans="1:20" x14ac:dyDescent="0.25">
      <c r="A217" s="14">
        <v>2830</v>
      </c>
      <c r="B217" s="15" t="s">
        <v>333</v>
      </c>
      <c r="C217" s="16">
        <v>6184</v>
      </c>
      <c r="D217" s="17" t="s">
        <v>136</v>
      </c>
      <c r="E217" s="144">
        <v>45510</v>
      </c>
      <c r="F217" s="18">
        <f t="shared" si="38"/>
        <v>3.6472927807486628E-2</v>
      </c>
      <c r="G217" s="6">
        <f t="shared" si="49"/>
        <v>27281.75</v>
      </c>
      <c r="H217" s="19">
        <v>748000</v>
      </c>
      <c r="I217" s="20">
        <v>0</v>
      </c>
      <c r="J217" s="20">
        <v>1</v>
      </c>
      <c r="K217" s="20">
        <v>0</v>
      </c>
      <c r="L217" s="21">
        <f t="shared" si="39"/>
        <v>0</v>
      </c>
      <c r="M217" s="21">
        <f t="shared" si="40"/>
        <v>6184</v>
      </c>
      <c r="N217" s="21">
        <f t="shared" si="41"/>
        <v>0</v>
      </c>
      <c r="O217" s="7">
        <f t="shared" si="42"/>
        <v>0</v>
      </c>
      <c r="P217" s="7">
        <f t="shared" si="43"/>
        <v>27281.75</v>
      </c>
      <c r="Q217" s="7">
        <f t="shared" si="44"/>
        <v>0</v>
      </c>
      <c r="R217" s="22">
        <f t="shared" si="45"/>
        <v>0</v>
      </c>
      <c r="S217" s="6">
        <f t="shared" si="46"/>
        <v>748000</v>
      </c>
      <c r="T217" s="6">
        <f t="shared" si="47"/>
        <v>0</v>
      </c>
    </row>
    <row r="218" spans="1:20" x14ac:dyDescent="0.25">
      <c r="A218" s="14">
        <v>2381</v>
      </c>
      <c r="B218" s="15" t="s">
        <v>334</v>
      </c>
      <c r="C218" s="16">
        <v>18178</v>
      </c>
      <c r="D218" s="17" t="s">
        <v>48</v>
      </c>
      <c r="E218" s="144">
        <v>45104</v>
      </c>
      <c r="F218" s="18">
        <f t="shared" si="38"/>
        <v>8.5175616609428663E-3</v>
      </c>
      <c r="G218" s="6">
        <f t="shared" si="49"/>
        <v>27281.75</v>
      </c>
      <c r="H218" s="19">
        <v>3203000</v>
      </c>
      <c r="I218" s="20">
        <v>0</v>
      </c>
      <c r="J218" s="20">
        <v>1</v>
      </c>
      <c r="K218" s="20">
        <v>0</v>
      </c>
      <c r="L218" s="21">
        <f t="shared" si="39"/>
        <v>0</v>
      </c>
      <c r="M218" s="21">
        <f t="shared" si="40"/>
        <v>18178</v>
      </c>
      <c r="N218" s="21">
        <f t="shared" si="41"/>
        <v>0</v>
      </c>
      <c r="O218" s="7">
        <f t="shared" si="42"/>
        <v>0</v>
      </c>
      <c r="P218" s="7">
        <f t="shared" si="43"/>
        <v>27281.75</v>
      </c>
      <c r="Q218" s="7">
        <f t="shared" si="44"/>
        <v>0</v>
      </c>
      <c r="R218" s="22">
        <f t="shared" si="45"/>
        <v>0</v>
      </c>
      <c r="S218" s="6">
        <f t="shared" si="46"/>
        <v>3203000</v>
      </c>
      <c r="T218" s="6">
        <f t="shared" si="47"/>
        <v>0</v>
      </c>
    </row>
    <row r="219" spans="1:20" x14ac:dyDescent="0.25">
      <c r="A219" s="14">
        <v>2382</v>
      </c>
      <c r="B219" s="15" t="s">
        <v>335</v>
      </c>
      <c r="C219" s="16">
        <v>14492</v>
      </c>
      <c r="D219" s="17" t="s">
        <v>48</v>
      </c>
      <c r="E219" s="144">
        <v>45104</v>
      </c>
      <c r="F219" s="18">
        <f t="shared" si="38"/>
        <v>1.171217292377702E-2</v>
      </c>
      <c r="G219" s="6">
        <f t="shared" si="49"/>
        <v>30885</v>
      </c>
      <c r="H219" s="19">
        <v>2637000</v>
      </c>
      <c r="I219" s="20">
        <v>0</v>
      </c>
      <c r="J219" s="20">
        <v>1</v>
      </c>
      <c r="K219" s="20">
        <v>0</v>
      </c>
      <c r="L219" s="21">
        <f t="shared" si="39"/>
        <v>0</v>
      </c>
      <c r="M219" s="21">
        <f t="shared" si="40"/>
        <v>14492</v>
      </c>
      <c r="N219" s="21">
        <f t="shared" si="41"/>
        <v>0</v>
      </c>
      <c r="O219" s="7">
        <f t="shared" si="42"/>
        <v>0</v>
      </c>
      <c r="P219" s="7">
        <f t="shared" si="43"/>
        <v>30885</v>
      </c>
      <c r="Q219" s="7">
        <f t="shared" si="44"/>
        <v>0</v>
      </c>
      <c r="R219" s="22">
        <f t="shared" si="45"/>
        <v>0</v>
      </c>
      <c r="S219" s="6">
        <f t="shared" si="46"/>
        <v>2637000</v>
      </c>
      <c r="T219" s="6">
        <f t="shared" si="47"/>
        <v>0</v>
      </c>
    </row>
    <row r="220" spans="1:20" x14ac:dyDescent="0.25">
      <c r="A220" s="14">
        <v>2383</v>
      </c>
      <c r="B220" s="15" t="s">
        <v>336</v>
      </c>
      <c r="C220" s="16">
        <v>27493</v>
      </c>
      <c r="D220" s="17" t="s">
        <v>48</v>
      </c>
      <c r="E220" s="144">
        <v>45105</v>
      </c>
      <c r="F220" s="18">
        <f t="shared" si="38"/>
        <v>9.705012133656897E-3</v>
      </c>
      <c r="G220" s="6">
        <f t="shared" si="49"/>
        <v>51989.75</v>
      </c>
      <c r="H220" s="19">
        <v>5357000</v>
      </c>
      <c r="I220" s="20">
        <v>0</v>
      </c>
      <c r="J220" s="20">
        <v>1</v>
      </c>
      <c r="K220" s="20">
        <v>0</v>
      </c>
      <c r="L220" s="21">
        <f t="shared" si="39"/>
        <v>0</v>
      </c>
      <c r="M220" s="21">
        <f t="shared" si="40"/>
        <v>27493</v>
      </c>
      <c r="N220" s="21">
        <f t="shared" si="41"/>
        <v>0</v>
      </c>
      <c r="O220" s="7">
        <f t="shared" si="42"/>
        <v>0</v>
      </c>
      <c r="P220" s="7">
        <f t="shared" si="43"/>
        <v>51989.75</v>
      </c>
      <c r="Q220" s="7">
        <f t="shared" si="44"/>
        <v>0</v>
      </c>
      <c r="R220" s="22">
        <f t="shared" si="45"/>
        <v>0</v>
      </c>
      <c r="S220" s="6">
        <f t="shared" si="46"/>
        <v>5357000</v>
      </c>
      <c r="T220" s="6">
        <f t="shared" si="47"/>
        <v>0</v>
      </c>
    </row>
    <row r="221" spans="1:20" x14ac:dyDescent="0.25">
      <c r="A221" s="14">
        <v>2384</v>
      </c>
      <c r="B221" s="15" t="s">
        <v>337</v>
      </c>
      <c r="C221" s="16">
        <v>29049</v>
      </c>
      <c r="D221" s="17" t="s">
        <v>48</v>
      </c>
      <c r="E221" s="144">
        <v>45105</v>
      </c>
      <c r="F221" s="18">
        <f t="shared" si="38"/>
        <v>6.4379783460892289E-3</v>
      </c>
      <c r="G221" s="6">
        <f t="shared" si="49"/>
        <v>34488.25</v>
      </c>
      <c r="H221" s="19">
        <v>5357000</v>
      </c>
      <c r="I221" s="20">
        <v>0</v>
      </c>
      <c r="J221" s="20">
        <v>1</v>
      </c>
      <c r="K221" s="20">
        <v>0</v>
      </c>
      <c r="L221" s="21">
        <f t="shared" si="39"/>
        <v>0</v>
      </c>
      <c r="M221" s="21">
        <f t="shared" si="40"/>
        <v>29049</v>
      </c>
      <c r="N221" s="21">
        <f t="shared" si="41"/>
        <v>0</v>
      </c>
      <c r="O221" s="7">
        <f t="shared" si="42"/>
        <v>0</v>
      </c>
      <c r="P221" s="7">
        <f t="shared" si="43"/>
        <v>34488.25</v>
      </c>
      <c r="Q221" s="7">
        <f t="shared" si="44"/>
        <v>0</v>
      </c>
      <c r="R221" s="22">
        <f t="shared" si="45"/>
        <v>0</v>
      </c>
      <c r="S221" s="6">
        <f t="shared" si="46"/>
        <v>5357000</v>
      </c>
      <c r="T221" s="6">
        <f t="shared" si="47"/>
        <v>0</v>
      </c>
    </row>
    <row r="222" spans="1:20" x14ac:dyDescent="0.25">
      <c r="A222" s="14">
        <v>3713</v>
      </c>
      <c r="B222" s="15" t="s">
        <v>338</v>
      </c>
      <c r="C222" s="16">
        <v>11623</v>
      </c>
      <c r="D222" s="17" t="s">
        <v>339</v>
      </c>
      <c r="E222" s="144">
        <v>42768</v>
      </c>
      <c r="F222" s="18" t="str">
        <f t="shared" si="38"/>
        <v/>
      </c>
      <c r="G222" s="6" t="s">
        <v>35</v>
      </c>
      <c r="H222" s="19">
        <v>13235000</v>
      </c>
      <c r="I222" s="20">
        <v>0</v>
      </c>
      <c r="J222" s="20">
        <v>0</v>
      </c>
      <c r="K222" s="20">
        <v>1</v>
      </c>
      <c r="L222" s="21">
        <f t="shared" si="39"/>
        <v>0</v>
      </c>
      <c r="M222" s="21">
        <f t="shared" si="40"/>
        <v>0</v>
      </c>
      <c r="N222" s="21">
        <f t="shared" si="41"/>
        <v>11623</v>
      </c>
      <c r="O222" s="7" t="str">
        <f t="shared" si="42"/>
        <v/>
      </c>
      <c r="P222" s="7" t="str">
        <f t="shared" si="43"/>
        <v/>
      </c>
      <c r="Q222" s="7" t="str">
        <f t="shared" si="44"/>
        <v/>
      </c>
      <c r="R222" s="22">
        <f t="shared" si="45"/>
        <v>0</v>
      </c>
      <c r="S222" s="6">
        <f t="shared" si="46"/>
        <v>0</v>
      </c>
      <c r="T222" s="6">
        <f t="shared" si="47"/>
        <v>13235000</v>
      </c>
    </row>
    <row r="223" spans="1:20" x14ac:dyDescent="0.25">
      <c r="A223" s="14">
        <v>67</v>
      </c>
      <c r="B223" s="15" t="s">
        <v>340</v>
      </c>
      <c r="C223" s="16">
        <v>17162</v>
      </c>
      <c r="D223" s="17" t="s">
        <v>81</v>
      </c>
      <c r="E223" s="144">
        <v>45467</v>
      </c>
      <c r="F223" s="18">
        <f t="shared" si="38"/>
        <v>1.6898729660291181E-2</v>
      </c>
      <c r="G223" s="6">
        <f>VLOOKUP(A223,RANGE2,9,FALSE())</f>
        <v>59196.25</v>
      </c>
      <c r="H223" s="19">
        <v>3503000</v>
      </c>
      <c r="I223" s="20">
        <v>1</v>
      </c>
      <c r="J223" s="20">
        <v>0</v>
      </c>
      <c r="K223" s="20">
        <v>0</v>
      </c>
      <c r="L223" s="21">
        <f t="shared" si="39"/>
        <v>17162</v>
      </c>
      <c r="M223" s="21">
        <f t="shared" si="40"/>
        <v>0</v>
      </c>
      <c r="N223" s="21">
        <f t="shared" si="41"/>
        <v>0</v>
      </c>
      <c r="O223" s="7">
        <f t="shared" si="42"/>
        <v>59196.25</v>
      </c>
      <c r="P223" s="7">
        <f t="shared" si="43"/>
        <v>0</v>
      </c>
      <c r="Q223" s="7">
        <f t="shared" si="44"/>
        <v>0</v>
      </c>
      <c r="R223" s="22">
        <f t="shared" si="45"/>
        <v>3503000</v>
      </c>
      <c r="S223" s="6">
        <f t="shared" si="46"/>
        <v>0</v>
      </c>
      <c r="T223" s="6">
        <f t="shared" si="47"/>
        <v>0</v>
      </c>
    </row>
    <row r="224" spans="1:20" x14ac:dyDescent="0.25">
      <c r="A224" s="14">
        <v>2217</v>
      </c>
      <c r="B224" s="15" t="s">
        <v>341</v>
      </c>
      <c r="C224" s="16">
        <v>34940</v>
      </c>
      <c r="D224" s="17" t="s">
        <v>132</v>
      </c>
      <c r="E224" s="144">
        <v>45706</v>
      </c>
      <c r="F224" s="18">
        <f t="shared" si="38"/>
        <v>4.1411906677393407E-3</v>
      </c>
      <c r="G224" s="6">
        <f>VLOOKUP(A224,RANGE2,9,FALSE())</f>
        <v>20590</v>
      </c>
      <c r="H224" s="19">
        <v>4972000</v>
      </c>
      <c r="I224" s="20">
        <v>0</v>
      </c>
      <c r="J224" s="20">
        <v>1</v>
      </c>
      <c r="K224" s="20">
        <v>0</v>
      </c>
      <c r="L224" s="21">
        <f t="shared" si="39"/>
        <v>0</v>
      </c>
      <c r="M224" s="21">
        <f t="shared" si="40"/>
        <v>34940</v>
      </c>
      <c r="N224" s="21">
        <f t="shared" si="41"/>
        <v>0</v>
      </c>
      <c r="O224" s="7">
        <f t="shared" si="42"/>
        <v>0</v>
      </c>
      <c r="P224" s="7">
        <f t="shared" si="43"/>
        <v>20590</v>
      </c>
      <c r="Q224" s="7">
        <f t="shared" si="44"/>
        <v>0</v>
      </c>
      <c r="R224" s="22">
        <f t="shared" si="45"/>
        <v>0</v>
      </c>
      <c r="S224" s="6">
        <f t="shared" si="46"/>
        <v>4972000</v>
      </c>
      <c r="T224" s="6">
        <f t="shared" si="47"/>
        <v>0</v>
      </c>
    </row>
    <row r="225" spans="1:20" x14ac:dyDescent="0.25">
      <c r="A225" s="14">
        <v>5577</v>
      </c>
      <c r="B225" s="15" t="s">
        <v>342</v>
      </c>
      <c r="C225" s="16">
        <v>78285</v>
      </c>
      <c r="D225" s="17" t="s">
        <v>172</v>
      </c>
      <c r="E225" s="144">
        <v>44865</v>
      </c>
      <c r="F225" s="18" t="str">
        <f t="shared" si="38"/>
        <v/>
      </c>
      <c r="G225" s="6" t="s">
        <v>35</v>
      </c>
      <c r="H225" s="19">
        <v>20986000</v>
      </c>
      <c r="I225" s="20">
        <v>0</v>
      </c>
      <c r="J225" s="20">
        <v>1</v>
      </c>
      <c r="K225" s="20">
        <v>0</v>
      </c>
      <c r="L225" s="21">
        <f t="shared" si="39"/>
        <v>0</v>
      </c>
      <c r="M225" s="21">
        <f t="shared" si="40"/>
        <v>78285</v>
      </c>
      <c r="N225" s="21">
        <f t="shared" si="41"/>
        <v>0</v>
      </c>
      <c r="O225" s="7" t="str">
        <f t="shared" si="42"/>
        <v/>
      </c>
      <c r="P225" s="7" t="str">
        <f t="shared" si="43"/>
        <v/>
      </c>
      <c r="Q225" s="7" t="str">
        <f t="shared" si="44"/>
        <v/>
      </c>
      <c r="R225" s="22">
        <f t="shared" si="45"/>
        <v>0</v>
      </c>
      <c r="S225" s="6">
        <f t="shared" si="46"/>
        <v>20986000</v>
      </c>
      <c r="T225" s="6">
        <f t="shared" si="47"/>
        <v>0</v>
      </c>
    </row>
    <row r="226" spans="1:20" x14ac:dyDescent="0.25">
      <c r="A226" s="14">
        <v>2077</v>
      </c>
      <c r="B226" s="15" t="s">
        <v>343</v>
      </c>
      <c r="C226" s="16">
        <v>7340</v>
      </c>
      <c r="D226" s="17" t="s">
        <v>240</v>
      </c>
      <c r="E226" s="144">
        <v>45686</v>
      </c>
      <c r="F226" s="18">
        <f t="shared" si="38"/>
        <v>0.59142754041570433</v>
      </c>
      <c r="G226" s="6">
        <f t="shared" ref="G226:G233" si="50">VLOOKUP(A226,RANGE2,9,FALSE())</f>
        <v>512176.25</v>
      </c>
      <c r="H226" s="19">
        <v>866000</v>
      </c>
      <c r="I226" s="20">
        <v>0</v>
      </c>
      <c r="J226" s="20">
        <v>1</v>
      </c>
      <c r="K226" s="20">
        <v>0</v>
      </c>
      <c r="L226" s="21">
        <f t="shared" si="39"/>
        <v>0</v>
      </c>
      <c r="M226" s="21">
        <f t="shared" si="40"/>
        <v>7340</v>
      </c>
      <c r="N226" s="21">
        <f t="shared" si="41"/>
        <v>0</v>
      </c>
      <c r="O226" s="7">
        <f t="shared" si="42"/>
        <v>0</v>
      </c>
      <c r="P226" s="7">
        <f t="shared" si="43"/>
        <v>512176.25</v>
      </c>
      <c r="Q226" s="7">
        <f t="shared" si="44"/>
        <v>0</v>
      </c>
      <c r="R226" s="22">
        <f t="shared" si="45"/>
        <v>0</v>
      </c>
      <c r="S226" s="6">
        <f t="shared" si="46"/>
        <v>866000</v>
      </c>
      <c r="T226" s="6">
        <f t="shared" si="47"/>
        <v>0</v>
      </c>
    </row>
    <row r="227" spans="1:20" x14ac:dyDescent="0.25">
      <c r="A227" s="14">
        <v>121</v>
      </c>
      <c r="B227" s="15" t="s">
        <v>344</v>
      </c>
      <c r="C227" s="16">
        <v>73277</v>
      </c>
      <c r="D227" s="17" t="s">
        <v>255</v>
      </c>
      <c r="E227" s="144">
        <v>46141</v>
      </c>
      <c r="F227" s="18">
        <f t="shared" si="38"/>
        <v>3.0463756401058802E-3</v>
      </c>
      <c r="G227" s="6">
        <f t="shared" si="50"/>
        <v>123143.6425</v>
      </c>
      <c r="H227" s="19">
        <v>40423000</v>
      </c>
      <c r="I227" s="20">
        <v>1</v>
      </c>
      <c r="J227" s="20">
        <v>0</v>
      </c>
      <c r="K227" s="20">
        <v>0</v>
      </c>
      <c r="L227" s="21">
        <f t="shared" si="39"/>
        <v>73277</v>
      </c>
      <c r="M227" s="21">
        <f t="shared" si="40"/>
        <v>0</v>
      </c>
      <c r="N227" s="21">
        <f t="shared" si="41"/>
        <v>0</v>
      </c>
      <c r="O227" s="7">
        <f t="shared" si="42"/>
        <v>123143.6425</v>
      </c>
      <c r="P227" s="7">
        <f t="shared" si="43"/>
        <v>0</v>
      </c>
      <c r="Q227" s="7">
        <f t="shared" si="44"/>
        <v>0</v>
      </c>
      <c r="R227" s="22">
        <f t="shared" si="45"/>
        <v>40423000</v>
      </c>
      <c r="S227" s="6">
        <f t="shared" si="46"/>
        <v>0</v>
      </c>
      <c r="T227" s="6">
        <f t="shared" si="47"/>
        <v>0</v>
      </c>
    </row>
    <row r="228" spans="1:20" x14ac:dyDescent="0.25">
      <c r="A228" s="14">
        <v>7103</v>
      </c>
      <c r="B228" s="15" t="s">
        <v>345</v>
      </c>
      <c r="C228" s="16">
        <v>30232</v>
      </c>
      <c r="D228" s="17" t="s">
        <v>346</v>
      </c>
      <c r="E228" s="144">
        <v>46076</v>
      </c>
      <c r="F228" s="18">
        <f t="shared" si="38"/>
        <v>1.5191454772822009E-3</v>
      </c>
      <c r="G228" s="6">
        <f t="shared" si="50"/>
        <v>91110.75</v>
      </c>
      <c r="H228" s="19">
        <v>59975000</v>
      </c>
      <c r="I228" s="20">
        <v>1</v>
      </c>
      <c r="J228" s="20">
        <v>0</v>
      </c>
      <c r="K228" s="20">
        <v>0</v>
      </c>
      <c r="L228" s="21">
        <f t="shared" si="39"/>
        <v>30232</v>
      </c>
      <c r="M228" s="21">
        <f t="shared" si="40"/>
        <v>0</v>
      </c>
      <c r="N228" s="21">
        <f t="shared" si="41"/>
        <v>0</v>
      </c>
      <c r="O228" s="7">
        <f t="shared" si="42"/>
        <v>91110.75</v>
      </c>
      <c r="P228" s="7">
        <f t="shared" si="43"/>
        <v>0</v>
      </c>
      <c r="Q228" s="7">
        <f t="shared" si="44"/>
        <v>0</v>
      </c>
      <c r="R228" s="22">
        <f t="shared" si="45"/>
        <v>59975000</v>
      </c>
      <c r="S228" s="6">
        <f t="shared" si="46"/>
        <v>0</v>
      </c>
      <c r="T228" s="6">
        <f t="shared" si="47"/>
        <v>0</v>
      </c>
    </row>
    <row r="229" spans="1:20" x14ac:dyDescent="0.25">
      <c r="A229" s="14">
        <v>7102</v>
      </c>
      <c r="B229" s="15" t="s">
        <v>347</v>
      </c>
      <c r="C229" s="16">
        <v>973</v>
      </c>
      <c r="D229" s="17" t="s">
        <v>265</v>
      </c>
      <c r="F229" s="18" t="str">
        <f t="shared" si="38"/>
        <v/>
      </c>
      <c r="G229" s="6" t="s">
        <v>35</v>
      </c>
      <c r="H229" s="19">
        <v>75000</v>
      </c>
      <c r="I229" s="20">
        <v>1</v>
      </c>
      <c r="J229" s="20">
        <v>0</v>
      </c>
      <c r="K229" s="20">
        <v>0</v>
      </c>
      <c r="L229" s="21">
        <f t="shared" si="39"/>
        <v>973</v>
      </c>
      <c r="M229" s="21">
        <f t="shared" si="40"/>
        <v>0</v>
      </c>
      <c r="N229" s="21">
        <f t="shared" si="41"/>
        <v>0</v>
      </c>
      <c r="O229" s="7" t="str">
        <f t="shared" si="42"/>
        <v/>
      </c>
      <c r="P229" s="7" t="str">
        <f t="shared" si="43"/>
        <v/>
      </c>
      <c r="Q229" s="7" t="str">
        <f t="shared" si="44"/>
        <v/>
      </c>
      <c r="R229" s="22">
        <f t="shared" si="45"/>
        <v>75000</v>
      </c>
      <c r="S229" s="6">
        <f t="shared" si="46"/>
        <v>0</v>
      </c>
      <c r="T229" s="6">
        <f t="shared" si="47"/>
        <v>0</v>
      </c>
    </row>
    <row r="230" spans="1:20" x14ac:dyDescent="0.25">
      <c r="A230" s="14">
        <v>2565</v>
      </c>
      <c r="B230" s="15" t="s">
        <v>348</v>
      </c>
      <c r="C230" s="16">
        <v>21406</v>
      </c>
      <c r="D230" s="17" t="s">
        <v>297</v>
      </c>
      <c r="E230" s="144">
        <v>45866</v>
      </c>
      <c r="F230" s="18">
        <f t="shared" si="38"/>
        <v>1.9207868586493614E-2</v>
      </c>
      <c r="G230" s="6">
        <f t="shared" si="50"/>
        <v>94714</v>
      </c>
      <c r="H230" s="19">
        <v>4931000</v>
      </c>
      <c r="I230" s="20">
        <v>0</v>
      </c>
      <c r="J230" s="20">
        <v>1</v>
      </c>
      <c r="K230" s="20">
        <v>0</v>
      </c>
      <c r="L230" s="21">
        <f t="shared" si="39"/>
        <v>0</v>
      </c>
      <c r="M230" s="21">
        <f t="shared" si="40"/>
        <v>21406</v>
      </c>
      <c r="N230" s="21">
        <f t="shared" si="41"/>
        <v>0</v>
      </c>
      <c r="O230" s="7">
        <f t="shared" si="42"/>
        <v>0</v>
      </c>
      <c r="P230" s="7">
        <f t="shared" si="43"/>
        <v>94714</v>
      </c>
      <c r="Q230" s="7">
        <f t="shared" si="44"/>
        <v>0</v>
      </c>
      <c r="R230" s="22">
        <f t="shared" si="45"/>
        <v>0</v>
      </c>
      <c r="S230" s="6">
        <f t="shared" si="46"/>
        <v>4931000</v>
      </c>
      <c r="T230" s="6">
        <f t="shared" si="47"/>
        <v>0</v>
      </c>
    </row>
    <row r="231" spans="1:20" x14ac:dyDescent="0.25">
      <c r="A231" s="14">
        <v>373</v>
      </c>
      <c r="B231" s="15" t="s">
        <v>349</v>
      </c>
      <c r="C231" s="16">
        <v>343</v>
      </c>
      <c r="D231" s="17" t="s">
        <v>339</v>
      </c>
      <c r="E231" s="144">
        <v>45520</v>
      </c>
      <c r="F231" s="18">
        <f t="shared" si="38"/>
        <v>4.6795454545454543E-2</v>
      </c>
      <c r="G231" s="6">
        <f t="shared" si="50"/>
        <v>5147.5</v>
      </c>
      <c r="H231" s="19">
        <v>110000</v>
      </c>
      <c r="I231" s="20">
        <v>1</v>
      </c>
      <c r="J231" s="20">
        <v>0</v>
      </c>
      <c r="K231" s="20">
        <v>0</v>
      </c>
      <c r="L231" s="21">
        <f t="shared" si="39"/>
        <v>343</v>
      </c>
      <c r="M231" s="21">
        <f t="shared" si="40"/>
        <v>0</v>
      </c>
      <c r="N231" s="21">
        <f t="shared" si="41"/>
        <v>0</v>
      </c>
      <c r="O231" s="7">
        <f t="shared" si="42"/>
        <v>5147.5</v>
      </c>
      <c r="P231" s="7">
        <f t="shared" si="43"/>
        <v>0</v>
      </c>
      <c r="Q231" s="7">
        <f t="shared" si="44"/>
        <v>0</v>
      </c>
      <c r="R231" s="22">
        <f t="shared" si="45"/>
        <v>110000</v>
      </c>
      <c r="S231" s="6">
        <f t="shared" si="46"/>
        <v>0</v>
      </c>
      <c r="T231" s="6">
        <f t="shared" si="47"/>
        <v>0</v>
      </c>
    </row>
    <row r="232" spans="1:20" x14ac:dyDescent="0.25">
      <c r="A232" s="14">
        <v>356</v>
      </c>
      <c r="B232" s="15" t="s">
        <v>350</v>
      </c>
      <c r="C232" s="16">
        <v>15576</v>
      </c>
      <c r="D232" s="17" t="s">
        <v>339</v>
      </c>
      <c r="E232" s="144">
        <v>45525</v>
      </c>
      <c r="F232" s="18">
        <f t="shared" si="38"/>
        <v>0</v>
      </c>
      <c r="G232" s="6">
        <f t="shared" si="50"/>
        <v>0</v>
      </c>
      <c r="H232" s="19">
        <v>4038000</v>
      </c>
      <c r="I232" s="20">
        <v>1</v>
      </c>
      <c r="J232" s="20">
        <v>0</v>
      </c>
      <c r="K232" s="20">
        <v>0</v>
      </c>
      <c r="L232" s="21">
        <f t="shared" si="39"/>
        <v>15576</v>
      </c>
      <c r="M232" s="21">
        <f t="shared" si="40"/>
        <v>0</v>
      </c>
      <c r="N232" s="21">
        <f t="shared" si="41"/>
        <v>0</v>
      </c>
      <c r="O232" s="7">
        <f t="shared" si="42"/>
        <v>0</v>
      </c>
      <c r="P232" s="7">
        <f t="shared" si="43"/>
        <v>0</v>
      </c>
      <c r="Q232" s="7">
        <f t="shared" si="44"/>
        <v>0</v>
      </c>
      <c r="R232" s="22">
        <f t="shared" si="45"/>
        <v>4038000</v>
      </c>
      <c r="S232" s="6">
        <f t="shared" si="46"/>
        <v>0</v>
      </c>
      <c r="T232" s="6">
        <f t="shared" si="47"/>
        <v>0</v>
      </c>
    </row>
    <row r="233" spans="1:20" x14ac:dyDescent="0.25">
      <c r="A233" s="14">
        <v>2079</v>
      </c>
      <c r="B233" s="15" t="s">
        <v>351</v>
      </c>
      <c r="C233" s="16">
        <v>7256</v>
      </c>
      <c r="D233" s="17" t="s">
        <v>240</v>
      </c>
      <c r="E233" s="144">
        <v>45686</v>
      </c>
      <c r="F233" s="18">
        <f t="shared" si="38"/>
        <v>0.94628406466512704</v>
      </c>
      <c r="G233" s="6">
        <f t="shared" si="50"/>
        <v>819482</v>
      </c>
      <c r="H233" s="19">
        <v>866000</v>
      </c>
      <c r="I233" s="20">
        <v>0</v>
      </c>
      <c r="J233" s="20">
        <v>1</v>
      </c>
      <c r="K233" s="20">
        <v>0</v>
      </c>
      <c r="L233" s="21">
        <f t="shared" si="39"/>
        <v>0</v>
      </c>
      <c r="M233" s="21">
        <f t="shared" si="40"/>
        <v>7256</v>
      </c>
      <c r="N233" s="21">
        <f t="shared" si="41"/>
        <v>0</v>
      </c>
      <c r="O233" s="7">
        <f t="shared" si="42"/>
        <v>0</v>
      </c>
      <c r="P233" s="7">
        <f t="shared" si="43"/>
        <v>819482</v>
      </c>
      <c r="Q233" s="7">
        <f t="shared" si="44"/>
        <v>0</v>
      </c>
      <c r="R233" s="22">
        <f t="shared" si="45"/>
        <v>0</v>
      </c>
      <c r="S233" s="6">
        <f t="shared" si="46"/>
        <v>866000</v>
      </c>
      <c r="T233" s="6">
        <f t="shared" si="47"/>
        <v>0</v>
      </c>
    </row>
    <row r="234" spans="1:20" x14ac:dyDescent="0.25">
      <c r="A234" s="14">
        <v>49</v>
      </c>
      <c r="B234" s="15" t="s">
        <v>352</v>
      </c>
      <c r="C234" s="16">
        <v>60</v>
      </c>
      <c r="D234" s="17" t="s">
        <v>52</v>
      </c>
      <c r="E234" s="144">
        <v>40256</v>
      </c>
      <c r="F234" s="18" t="str">
        <f t="shared" si="38"/>
        <v/>
      </c>
      <c r="G234" s="6" t="s">
        <v>35</v>
      </c>
      <c r="H234" s="19">
        <v>81000</v>
      </c>
      <c r="I234" s="20">
        <v>0</v>
      </c>
      <c r="J234" s="20">
        <v>0</v>
      </c>
      <c r="K234" s="20">
        <v>1</v>
      </c>
      <c r="L234" s="21">
        <f t="shared" si="39"/>
        <v>0</v>
      </c>
      <c r="M234" s="21">
        <f t="shared" si="40"/>
        <v>0</v>
      </c>
      <c r="N234" s="21">
        <f t="shared" si="41"/>
        <v>60</v>
      </c>
      <c r="O234" s="7" t="str">
        <f t="shared" si="42"/>
        <v/>
      </c>
      <c r="P234" s="7" t="str">
        <f t="shared" si="43"/>
        <v/>
      </c>
      <c r="Q234" s="7" t="str">
        <f t="shared" si="44"/>
        <v/>
      </c>
      <c r="R234" s="22">
        <f t="shared" si="45"/>
        <v>0</v>
      </c>
      <c r="S234" s="6">
        <f t="shared" si="46"/>
        <v>0</v>
      </c>
      <c r="T234" s="6">
        <f t="shared" si="47"/>
        <v>81000</v>
      </c>
    </row>
    <row r="235" spans="1:20" x14ac:dyDescent="0.25">
      <c r="A235" s="14">
        <v>1151</v>
      </c>
      <c r="B235" s="15" t="s">
        <v>353</v>
      </c>
      <c r="C235" s="16">
        <v>36622</v>
      </c>
      <c r="D235" s="17" t="s">
        <v>162</v>
      </c>
      <c r="E235" s="144">
        <v>40239</v>
      </c>
      <c r="F235" s="18" t="str">
        <f t="shared" si="38"/>
        <v/>
      </c>
      <c r="G235" s="6" t="s">
        <v>35</v>
      </c>
      <c r="H235" s="19">
        <v>10789000</v>
      </c>
      <c r="I235" s="20">
        <v>0</v>
      </c>
      <c r="J235" s="20">
        <v>0</v>
      </c>
      <c r="K235" s="20">
        <v>1</v>
      </c>
      <c r="L235" s="21">
        <f t="shared" si="39"/>
        <v>0</v>
      </c>
      <c r="M235" s="21">
        <f t="shared" si="40"/>
        <v>0</v>
      </c>
      <c r="N235" s="21">
        <f t="shared" si="41"/>
        <v>36622</v>
      </c>
      <c r="O235" s="7" t="str">
        <f t="shared" si="42"/>
        <v/>
      </c>
      <c r="P235" s="7" t="str">
        <f t="shared" si="43"/>
        <v/>
      </c>
      <c r="Q235" s="7" t="str">
        <f t="shared" si="44"/>
        <v/>
      </c>
      <c r="R235" s="22">
        <f t="shared" si="45"/>
        <v>0</v>
      </c>
      <c r="S235" s="6">
        <f t="shared" si="46"/>
        <v>0</v>
      </c>
      <c r="T235" s="6">
        <f t="shared" si="47"/>
        <v>10789000</v>
      </c>
    </row>
    <row r="236" spans="1:20" x14ac:dyDescent="0.25">
      <c r="A236" s="14">
        <v>2</v>
      </c>
      <c r="B236" s="15" t="s">
        <v>354</v>
      </c>
      <c r="C236" s="16">
        <v>3862</v>
      </c>
      <c r="D236" s="17" t="s">
        <v>231</v>
      </c>
      <c r="E236" s="144">
        <v>46098</v>
      </c>
      <c r="F236" s="18">
        <f t="shared" si="38"/>
        <v>7.755084875558392E-2</v>
      </c>
      <c r="G236" s="6">
        <f t="shared" ref="G236:G245" si="51">VLOOKUP(A236,RANGE2,9,FALSE())</f>
        <v>121522.18</v>
      </c>
      <c r="H236" s="19">
        <v>1567000</v>
      </c>
      <c r="I236" s="20">
        <v>1</v>
      </c>
      <c r="J236" s="20">
        <v>0</v>
      </c>
      <c r="K236" s="20">
        <v>0</v>
      </c>
      <c r="L236" s="21">
        <f t="shared" si="39"/>
        <v>3862</v>
      </c>
      <c r="M236" s="21">
        <f t="shared" si="40"/>
        <v>0</v>
      </c>
      <c r="N236" s="21">
        <f t="shared" si="41"/>
        <v>0</v>
      </c>
      <c r="O236" s="7">
        <f t="shared" si="42"/>
        <v>121522.18</v>
      </c>
      <c r="P236" s="7">
        <f t="shared" si="43"/>
        <v>0</v>
      </c>
      <c r="Q236" s="7">
        <f t="shared" si="44"/>
        <v>0</v>
      </c>
      <c r="R236" s="22">
        <f t="shared" si="45"/>
        <v>1567000</v>
      </c>
      <c r="S236" s="6">
        <f t="shared" si="46"/>
        <v>0</v>
      </c>
      <c r="T236" s="6">
        <f t="shared" si="47"/>
        <v>0</v>
      </c>
    </row>
    <row r="237" spans="1:20" x14ac:dyDescent="0.25">
      <c r="A237" s="14">
        <v>44</v>
      </c>
      <c r="B237" s="15" t="s">
        <v>355</v>
      </c>
      <c r="C237" s="16">
        <v>3634</v>
      </c>
      <c r="D237" s="17" t="s">
        <v>231</v>
      </c>
      <c r="E237" s="144">
        <v>45476</v>
      </c>
      <c r="F237" s="18">
        <f t="shared" si="38"/>
        <v>0.10988482638888888</v>
      </c>
      <c r="G237" s="6">
        <f t="shared" si="51"/>
        <v>158234.15</v>
      </c>
      <c r="H237" s="19">
        <v>1440000</v>
      </c>
      <c r="I237" s="20">
        <v>1</v>
      </c>
      <c r="J237" s="20">
        <v>0</v>
      </c>
      <c r="K237" s="20">
        <v>0</v>
      </c>
      <c r="L237" s="21">
        <f t="shared" si="39"/>
        <v>3634</v>
      </c>
      <c r="M237" s="21">
        <f t="shared" si="40"/>
        <v>0</v>
      </c>
      <c r="N237" s="21">
        <f t="shared" si="41"/>
        <v>0</v>
      </c>
      <c r="O237" s="7">
        <f t="shared" si="42"/>
        <v>158234.15</v>
      </c>
      <c r="P237" s="7">
        <f t="shared" si="43"/>
        <v>0</v>
      </c>
      <c r="Q237" s="7">
        <f t="shared" si="44"/>
        <v>0</v>
      </c>
      <c r="R237" s="22">
        <f t="shared" si="45"/>
        <v>1440000</v>
      </c>
      <c r="S237" s="6">
        <f t="shared" si="46"/>
        <v>0</v>
      </c>
      <c r="T237" s="6">
        <f t="shared" si="47"/>
        <v>0</v>
      </c>
    </row>
    <row r="238" spans="1:20" x14ac:dyDescent="0.25">
      <c r="A238" s="14">
        <v>6</v>
      </c>
      <c r="B238" s="15" t="s">
        <v>356</v>
      </c>
      <c r="C238" s="16">
        <v>3355</v>
      </c>
      <c r="D238" s="17" t="s">
        <v>231</v>
      </c>
      <c r="E238" s="144">
        <v>45545</v>
      </c>
      <c r="F238" s="18">
        <f t="shared" si="38"/>
        <v>7.159925725860905E-2</v>
      </c>
      <c r="G238" s="6">
        <f t="shared" si="51"/>
        <v>106038.5</v>
      </c>
      <c r="H238" s="19">
        <v>1481000</v>
      </c>
      <c r="I238" s="20">
        <v>1</v>
      </c>
      <c r="J238" s="20">
        <v>0</v>
      </c>
      <c r="K238" s="20">
        <v>0</v>
      </c>
      <c r="L238" s="21">
        <f t="shared" si="39"/>
        <v>3355</v>
      </c>
      <c r="M238" s="21">
        <f t="shared" si="40"/>
        <v>0</v>
      </c>
      <c r="N238" s="21">
        <f t="shared" si="41"/>
        <v>0</v>
      </c>
      <c r="O238" s="7">
        <f t="shared" si="42"/>
        <v>106038.5</v>
      </c>
      <c r="P238" s="7">
        <f t="shared" si="43"/>
        <v>0</v>
      </c>
      <c r="Q238" s="7">
        <f t="shared" si="44"/>
        <v>0</v>
      </c>
      <c r="R238" s="22">
        <f t="shared" si="45"/>
        <v>1481000</v>
      </c>
      <c r="S238" s="6">
        <f t="shared" si="46"/>
        <v>0</v>
      </c>
      <c r="T238" s="6">
        <f t="shared" si="47"/>
        <v>0</v>
      </c>
    </row>
    <row r="239" spans="1:20" x14ac:dyDescent="0.25">
      <c r="A239" s="14">
        <v>2048</v>
      </c>
      <c r="B239" s="15" t="s">
        <v>357</v>
      </c>
      <c r="C239" s="16">
        <v>3681</v>
      </c>
      <c r="D239" s="17" t="s">
        <v>231</v>
      </c>
      <c r="E239" s="144">
        <v>46157</v>
      </c>
      <c r="F239" s="18">
        <f t="shared" si="38"/>
        <v>0.27436775383670964</v>
      </c>
      <c r="G239" s="6">
        <f t="shared" si="51"/>
        <v>446945.071</v>
      </c>
      <c r="H239" s="19">
        <v>1629000</v>
      </c>
      <c r="I239" s="20">
        <v>1</v>
      </c>
      <c r="J239" s="20">
        <v>0</v>
      </c>
      <c r="K239" s="20">
        <v>0</v>
      </c>
      <c r="L239" s="21">
        <f t="shared" si="39"/>
        <v>3681</v>
      </c>
      <c r="M239" s="21">
        <f t="shared" si="40"/>
        <v>0</v>
      </c>
      <c r="N239" s="21">
        <f t="shared" si="41"/>
        <v>0</v>
      </c>
      <c r="O239" s="7">
        <f t="shared" si="42"/>
        <v>446945.071</v>
      </c>
      <c r="P239" s="7">
        <f t="shared" si="43"/>
        <v>0</v>
      </c>
      <c r="Q239" s="7">
        <f t="shared" si="44"/>
        <v>0</v>
      </c>
      <c r="R239" s="22">
        <f t="shared" si="45"/>
        <v>1629000</v>
      </c>
      <c r="S239" s="6">
        <f t="shared" si="46"/>
        <v>0</v>
      </c>
      <c r="T239" s="6">
        <f t="shared" si="47"/>
        <v>0</v>
      </c>
    </row>
    <row r="240" spans="1:20" x14ac:dyDescent="0.25">
      <c r="A240" s="14">
        <v>11</v>
      </c>
      <c r="B240" s="15" t="s">
        <v>358</v>
      </c>
      <c r="C240" s="16">
        <v>3567</v>
      </c>
      <c r="D240" s="17" t="s">
        <v>359</v>
      </c>
      <c r="E240" s="144">
        <v>46132</v>
      </c>
      <c r="F240" s="18">
        <f t="shared" si="38"/>
        <v>0.15530927272727274</v>
      </c>
      <c r="G240" s="6">
        <f t="shared" si="51"/>
        <v>247718.29</v>
      </c>
      <c r="H240" s="19">
        <v>1595000</v>
      </c>
      <c r="I240" s="20">
        <v>1</v>
      </c>
      <c r="J240" s="20">
        <v>0</v>
      </c>
      <c r="K240" s="20">
        <v>0</v>
      </c>
      <c r="L240" s="21">
        <f t="shared" si="39"/>
        <v>3567</v>
      </c>
      <c r="M240" s="21">
        <f t="shared" si="40"/>
        <v>0</v>
      </c>
      <c r="N240" s="21">
        <f t="shared" si="41"/>
        <v>0</v>
      </c>
      <c r="O240" s="7">
        <f t="shared" si="42"/>
        <v>247718.29</v>
      </c>
      <c r="P240" s="7">
        <f t="shared" si="43"/>
        <v>0</v>
      </c>
      <c r="Q240" s="7">
        <f t="shared" si="44"/>
        <v>0</v>
      </c>
      <c r="R240" s="22">
        <f t="shared" si="45"/>
        <v>1595000</v>
      </c>
      <c r="S240" s="6">
        <f t="shared" si="46"/>
        <v>0</v>
      </c>
      <c r="T240" s="6">
        <f t="shared" si="47"/>
        <v>0</v>
      </c>
    </row>
    <row r="241" spans="1:20" x14ac:dyDescent="0.25">
      <c r="A241" s="14">
        <v>10</v>
      </c>
      <c r="B241" s="15" t="s">
        <v>360</v>
      </c>
      <c r="C241" s="16">
        <v>3325</v>
      </c>
      <c r="D241" s="17" t="s">
        <v>231</v>
      </c>
      <c r="E241" s="144">
        <v>46132</v>
      </c>
      <c r="F241" s="18">
        <f t="shared" si="38"/>
        <v>0</v>
      </c>
      <c r="G241" s="6">
        <f t="shared" si="51"/>
        <v>0</v>
      </c>
      <c r="H241" s="19">
        <v>1471000</v>
      </c>
      <c r="I241" s="20">
        <v>1</v>
      </c>
      <c r="J241" s="20">
        <v>0</v>
      </c>
      <c r="K241" s="20">
        <v>0</v>
      </c>
      <c r="L241" s="21">
        <f t="shared" si="39"/>
        <v>3325</v>
      </c>
      <c r="M241" s="21">
        <f t="shared" si="40"/>
        <v>0</v>
      </c>
      <c r="N241" s="21">
        <f t="shared" si="41"/>
        <v>0</v>
      </c>
      <c r="O241" s="7">
        <f t="shared" si="42"/>
        <v>0</v>
      </c>
      <c r="P241" s="7">
        <f t="shared" si="43"/>
        <v>0</v>
      </c>
      <c r="Q241" s="7">
        <f t="shared" si="44"/>
        <v>0</v>
      </c>
      <c r="R241" s="22">
        <f t="shared" si="45"/>
        <v>1471000</v>
      </c>
      <c r="S241" s="6">
        <f t="shared" si="46"/>
        <v>0</v>
      </c>
      <c r="T241" s="6">
        <f t="shared" si="47"/>
        <v>0</v>
      </c>
    </row>
    <row r="242" spans="1:20" x14ac:dyDescent="0.25">
      <c r="A242" s="14">
        <v>52</v>
      </c>
      <c r="B242" s="15" t="s">
        <v>361</v>
      </c>
      <c r="C242" s="16">
        <v>6768</v>
      </c>
      <c r="D242" s="17" t="s">
        <v>231</v>
      </c>
      <c r="E242" s="144">
        <v>45455</v>
      </c>
      <c r="F242" s="18">
        <f t="shared" si="38"/>
        <v>0.13146778549382715</v>
      </c>
      <c r="G242" s="6">
        <f t="shared" si="51"/>
        <v>340764.5</v>
      </c>
      <c r="H242" s="19">
        <v>2592000</v>
      </c>
      <c r="I242" s="20">
        <v>1</v>
      </c>
      <c r="J242" s="20">
        <v>0</v>
      </c>
      <c r="K242" s="20">
        <v>0</v>
      </c>
      <c r="L242" s="21">
        <f t="shared" si="39"/>
        <v>6768</v>
      </c>
      <c r="M242" s="21">
        <f t="shared" si="40"/>
        <v>0</v>
      </c>
      <c r="N242" s="21">
        <f t="shared" si="41"/>
        <v>0</v>
      </c>
      <c r="O242" s="7">
        <f t="shared" si="42"/>
        <v>340764.5</v>
      </c>
      <c r="P242" s="7">
        <f t="shared" si="43"/>
        <v>0</v>
      </c>
      <c r="Q242" s="7">
        <f t="shared" si="44"/>
        <v>0</v>
      </c>
      <c r="R242" s="22">
        <f t="shared" si="45"/>
        <v>2592000</v>
      </c>
      <c r="S242" s="6">
        <f t="shared" si="46"/>
        <v>0</v>
      </c>
      <c r="T242" s="6">
        <f t="shared" si="47"/>
        <v>0</v>
      </c>
    </row>
    <row r="243" spans="1:20" x14ac:dyDescent="0.25">
      <c r="A243" s="14">
        <v>2435</v>
      </c>
      <c r="B243" s="15" t="s">
        <v>362</v>
      </c>
      <c r="C243" s="16">
        <v>9206</v>
      </c>
      <c r="D243" s="17" t="s">
        <v>297</v>
      </c>
      <c r="E243" s="144">
        <v>44803</v>
      </c>
      <c r="F243" s="18">
        <f t="shared" si="38"/>
        <v>6.4130055586828036E-2</v>
      </c>
      <c r="G243" s="6">
        <f t="shared" si="51"/>
        <v>227854.08749999999</v>
      </c>
      <c r="H243" s="19">
        <v>3553000</v>
      </c>
      <c r="I243" s="20">
        <v>0</v>
      </c>
      <c r="J243" s="20">
        <v>1</v>
      </c>
      <c r="K243" s="20">
        <v>0</v>
      </c>
      <c r="L243" s="21">
        <f t="shared" si="39"/>
        <v>0</v>
      </c>
      <c r="M243" s="21">
        <f t="shared" si="40"/>
        <v>9206</v>
      </c>
      <c r="N243" s="21">
        <f t="shared" si="41"/>
        <v>0</v>
      </c>
      <c r="O243" s="7">
        <f t="shared" si="42"/>
        <v>0</v>
      </c>
      <c r="P243" s="7">
        <f t="shared" si="43"/>
        <v>227854.08749999999</v>
      </c>
      <c r="Q243" s="7">
        <f t="shared" si="44"/>
        <v>0</v>
      </c>
      <c r="R243" s="22">
        <f t="shared" si="45"/>
        <v>0</v>
      </c>
      <c r="S243" s="6">
        <f t="shared" si="46"/>
        <v>3553000</v>
      </c>
      <c r="T243" s="6">
        <f t="shared" si="47"/>
        <v>0</v>
      </c>
    </row>
    <row r="244" spans="1:20" x14ac:dyDescent="0.25">
      <c r="A244" s="14">
        <v>2214</v>
      </c>
      <c r="B244" s="15" t="s">
        <v>363</v>
      </c>
      <c r="C244" s="16">
        <v>37463</v>
      </c>
      <c r="D244" s="17" t="s">
        <v>132</v>
      </c>
      <c r="E244" s="144">
        <v>45782</v>
      </c>
      <c r="F244" s="18">
        <f t="shared" si="38"/>
        <v>1.8976958525345623E-3</v>
      </c>
      <c r="G244" s="6">
        <f t="shared" si="51"/>
        <v>10295</v>
      </c>
      <c r="H244" s="19">
        <v>5425000</v>
      </c>
      <c r="I244" s="20">
        <v>0</v>
      </c>
      <c r="J244" s="20">
        <v>1</v>
      </c>
      <c r="K244" s="20">
        <v>0</v>
      </c>
      <c r="L244" s="21">
        <f t="shared" si="39"/>
        <v>0</v>
      </c>
      <c r="M244" s="21">
        <f t="shared" si="40"/>
        <v>37463</v>
      </c>
      <c r="N244" s="21">
        <f t="shared" si="41"/>
        <v>0</v>
      </c>
      <c r="O244" s="7">
        <f t="shared" si="42"/>
        <v>0</v>
      </c>
      <c r="P244" s="7">
        <f t="shared" si="43"/>
        <v>10295</v>
      </c>
      <c r="Q244" s="7">
        <f t="shared" si="44"/>
        <v>0</v>
      </c>
      <c r="R244" s="22">
        <f t="shared" si="45"/>
        <v>0</v>
      </c>
      <c r="S244" s="6">
        <f t="shared" si="46"/>
        <v>5425000</v>
      </c>
      <c r="T244" s="6">
        <f t="shared" si="47"/>
        <v>0</v>
      </c>
    </row>
    <row r="245" spans="1:20" x14ac:dyDescent="0.25">
      <c r="A245" s="14">
        <v>448</v>
      </c>
      <c r="B245" s="15" t="s">
        <v>364</v>
      </c>
      <c r="C245" s="16">
        <v>18551</v>
      </c>
      <c r="D245" s="17" t="s">
        <v>50</v>
      </c>
      <c r="E245" s="144">
        <v>45505</v>
      </c>
      <c r="F245" s="18">
        <f t="shared" si="38"/>
        <v>1.2763451524919415E-4</v>
      </c>
      <c r="G245" s="6">
        <f t="shared" si="51"/>
        <v>2059</v>
      </c>
      <c r="H245" s="19">
        <v>16132000</v>
      </c>
      <c r="I245" s="20">
        <v>1</v>
      </c>
      <c r="J245" s="20">
        <v>0</v>
      </c>
      <c r="K245" s="20">
        <v>0</v>
      </c>
      <c r="L245" s="21">
        <f t="shared" si="39"/>
        <v>18551</v>
      </c>
      <c r="M245" s="21">
        <f t="shared" si="40"/>
        <v>0</v>
      </c>
      <c r="N245" s="21">
        <f t="shared" si="41"/>
        <v>0</v>
      </c>
      <c r="O245" s="7">
        <f t="shared" si="42"/>
        <v>2059</v>
      </c>
      <c r="P245" s="7">
        <f t="shared" si="43"/>
        <v>0</v>
      </c>
      <c r="Q245" s="7">
        <f t="shared" si="44"/>
        <v>0</v>
      </c>
      <c r="R245" s="22">
        <f t="shared" si="45"/>
        <v>16132000</v>
      </c>
      <c r="S245" s="6">
        <f t="shared" si="46"/>
        <v>0</v>
      </c>
      <c r="T245" s="6">
        <f t="shared" si="47"/>
        <v>0</v>
      </c>
    </row>
    <row r="246" spans="1:20" x14ac:dyDescent="0.25">
      <c r="A246" s="14">
        <v>529</v>
      </c>
      <c r="B246" s="15" t="s">
        <v>365</v>
      </c>
      <c r="C246" s="16">
        <v>6618</v>
      </c>
      <c r="D246" s="17" t="s">
        <v>180</v>
      </c>
      <c r="E246" s="144">
        <v>46120</v>
      </c>
      <c r="F246" s="18">
        <f t="shared" si="38"/>
        <v>0</v>
      </c>
      <c r="G246" s="6">
        <v>0</v>
      </c>
      <c r="H246" s="19">
        <v>3697000</v>
      </c>
      <c r="I246" s="20">
        <v>1</v>
      </c>
      <c r="J246" s="20">
        <v>0</v>
      </c>
      <c r="K246" s="20">
        <v>0</v>
      </c>
      <c r="L246" s="21">
        <f t="shared" si="39"/>
        <v>6618</v>
      </c>
      <c r="M246" s="21">
        <f t="shared" si="40"/>
        <v>0</v>
      </c>
      <c r="N246" s="21">
        <f t="shared" si="41"/>
        <v>0</v>
      </c>
      <c r="O246" s="7">
        <f t="shared" si="42"/>
        <v>0</v>
      </c>
      <c r="P246" s="7">
        <f t="shared" si="43"/>
        <v>0</v>
      </c>
      <c r="Q246" s="7">
        <f t="shared" si="44"/>
        <v>0</v>
      </c>
      <c r="R246" s="22">
        <f t="shared" si="45"/>
        <v>3697000</v>
      </c>
      <c r="S246" s="6">
        <f t="shared" si="46"/>
        <v>0</v>
      </c>
      <c r="T246" s="6">
        <f t="shared" si="47"/>
        <v>0</v>
      </c>
    </row>
    <row r="247" spans="1:20" x14ac:dyDescent="0.25">
      <c r="A247" s="14">
        <v>5512</v>
      </c>
      <c r="B247" s="15" t="s">
        <v>366</v>
      </c>
      <c r="C247" s="16">
        <v>120</v>
      </c>
      <c r="D247" s="17" t="s">
        <v>116</v>
      </c>
      <c r="E247" s="144">
        <v>43181</v>
      </c>
      <c r="F247" s="18" t="str">
        <f t="shared" si="38"/>
        <v/>
      </c>
      <c r="G247" s="6" t="s">
        <v>35</v>
      </c>
      <c r="H247" s="19">
        <v>4000</v>
      </c>
      <c r="I247" s="20">
        <v>0</v>
      </c>
      <c r="J247" s="20">
        <v>1</v>
      </c>
      <c r="K247" s="20">
        <v>0</v>
      </c>
      <c r="L247" s="21">
        <f t="shared" si="39"/>
        <v>0</v>
      </c>
      <c r="M247" s="21">
        <f t="shared" si="40"/>
        <v>120</v>
      </c>
      <c r="N247" s="21">
        <f t="shared" si="41"/>
        <v>0</v>
      </c>
      <c r="O247" s="7" t="str">
        <f t="shared" si="42"/>
        <v/>
      </c>
      <c r="P247" s="7" t="str">
        <f t="shared" si="43"/>
        <v/>
      </c>
      <c r="Q247" s="7" t="str">
        <f t="shared" si="44"/>
        <v/>
      </c>
      <c r="R247" s="22">
        <f t="shared" si="45"/>
        <v>0</v>
      </c>
      <c r="S247" s="6">
        <f t="shared" si="46"/>
        <v>4000</v>
      </c>
      <c r="T247" s="6">
        <f t="shared" si="47"/>
        <v>0</v>
      </c>
    </row>
    <row r="248" spans="1:20" x14ac:dyDescent="0.25">
      <c r="A248" s="14">
        <v>5513</v>
      </c>
      <c r="B248" s="15" t="s">
        <v>367</v>
      </c>
      <c r="C248" s="16">
        <v>160</v>
      </c>
      <c r="D248" s="17" t="s">
        <v>50</v>
      </c>
      <c r="E248" s="144">
        <v>43182</v>
      </c>
      <c r="F248" s="18" t="str">
        <f t="shared" si="38"/>
        <v/>
      </c>
      <c r="G248" s="6" t="s">
        <v>35</v>
      </c>
      <c r="H248" s="19">
        <v>5000</v>
      </c>
      <c r="I248" s="20">
        <v>0</v>
      </c>
      <c r="J248" s="20">
        <v>1</v>
      </c>
      <c r="K248" s="20">
        <v>0</v>
      </c>
      <c r="L248" s="21">
        <f t="shared" si="39"/>
        <v>0</v>
      </c>
      <c r="M248" s="21">
        <f t="shared" si="40"/>
        <v>160</v>
      </c>
      <c r="N248" s="21">
        <f t="shared" si="41"/>
        <v>0</v>
      </c>
      <c r="O248" s="7" t="str">
        <f t="shared" si="42"/>
        <v/>
      </c>
      <c r="P248" s="7" t="str">
        <f t="shared" si="43"/>
        <v/>
      </c>
      <c r="Q248" s="7" t="str">
        <f t="shared" si="44"/>
        <v/>
      </c>
      <c r="R248" s="22">
        <f t="shared" si="45"/>
        <v>0</v>
      </c>
      <c r="S248" s="6">
        <f t="shared" si="46"/>
        <v>5000</v>
      </c>
      <c r="T248" s="6">
        <f t="shared" si="47"/>
        <v>0</v>
      </c>
    </row>
    <row r="249" spans="1:20" x14ac:dyDescent="0.25">
      <c r="A249" s="14">
        <v>443</v>
      </c>
      <c r="B249" s="15" t="s">
        <v>368</v>
      </c>
      <c r="C249" s="16">
        <v>385</v>
      </c>
      <c r="D249" s="17" t="s">
        <v>227</v>
      </c>
      <c r="E249" s="144">
        <v>45413</v>
      </c>
      <c r="F249" s="18">
        <f t="shared" si="38"/>
        <v>0</v>
      </c>
      <c r="G249" s="6">
        <f>VLOOKUP(A249,RANGE2,9,FALSE())</f>
        <v>0</v>
      </c>
      <c r="H249" s="19">
        <v>93000</v>
      </c>
      <c r="I249" s="20">
        <v>1</v>
      </c>
      <c r="J249" s="20">
        <v>0</v>
      </c>
      <c r="K249" s="20">
        <v>0</v>
      </c>
      <c r="L249" s="21">
        <f t="shared" si="39"/>
        <v>385</v>
      </c>
      <c r="M249" s="21">
        <f t="shared" si="40"/>
        <v>0</v>
      </c>
      <c r="N249" s="21">
        <f t="shared" si="41"/>
        <v>0</v>
      </c>
      <c r="O249" s="7">
        <f t="shared" si="42"/>
        <v>0</v>
      </c>
      <c r="P249" s="7">
        <f t="shared" si="43"/>
        <v>0</v>
      </c>
      <c r="Q249" s="7">
        <f t="shared" si="44"/>
        <v>0</v>
      </c>
      <c r="R249" s="22">
        <f t="shared" si="45"/>
        <v>93000</v>
      </c>
      <c r="S249" s="6">
        <f t="shared" si="46"/>
        <v>0</v>
      </c>
      <c r="T249" s="6">
        <f t="shared" si="47"/>
        <v>0</v>
      </c>
    </row>
    <row r="250" spans="1:20" x14ac:dyDescent="0.25">
      <c r="A250" s="14">
        <v>1603</v>
      </c>
      <c r="B250" s="15" t="s">
        <v>369</v>
      </c>
      <c r="C250" s="16">
        <v>15273</v>
      </c>
      <c r="D250" s="17" t="s">
        <v>370</v>
      </c>
      <c r="F250" s="18">
        <f t="shared" si="38"/>
        <v>0</v>
      </c>
      <c r="G250" s="6">
        <f>VLOOKUP(A250,RANGE2,9,FALSE())</f>
        <v>0</v>
      </c>
      <c r="H250" s="19">
        <v>15320000</v>
      </c>
      <c r="I250" s="20">
        <v>0</v>
      </c>
      <c r="J250" s="20">
        <v>0</v>
      </c>
      <c r="K250" s="20">
        <v>1</v>
      </c>
      <c r="L250" s="21">
        <f t="shared" si="39"/>
        <v>0</v>
      </c>
      <c r="M250" s="21">
        <f t="shared" si="40"/>
        <v>0</v>
      </c>
      <c r="N250" s="21">
        <f t="shared" si="41"/>
        <v>15273</v>
      </c>
      <c r="O250" s="7">
        <f t="shared" si="42"/>
        <v>0</v>
      </c>
      <c r="P250" s="7">
        <f t="shared" si="43"/>
        <v>0</v>
      </c>
      <c r="Q250" s="7">
        <f t="shared" si="44"/>
        <v>0</v>
      </c>
      <c r="R250" s="22">
        <f t="shared" si="45"/>
        <v>0</v>
      </c>
      <c r="S250" s="6">
        <f t="shared" si="46"/>
        <v>0</v>
      </c>
      <c r="T250" s="6">
        <f t="shared" si="47"/>
        <v>15320000</v>
      </c>
    </row>
    <row r="251" spans="1:20" x14ac:dyDescent="0.25">
      <c r="A251" s="14">
        <v>1605</v>
      </c>
      <c r="B251" s="15" t="s">
        <v>371</v>
      </c>
      <c r="C251" s="16">
        <v>121467</v>
      </c>
      <c r="D251" s="17" t="s">
        <v>370</v>
      </c>
      <c r="F251" s="18">
        <f t="shared" si="38"/>
        <v>0</v>
      </c>
      <c r="G251" s="6">
        <v>0</v>
      </c>
      <c r="H251" s="19">
        <v>5975000</v>
      </c>
      <c r="I251" s="20">
        <v>0</v>
      </c>
      <c r="J251" s="20">
        <v>0</v>
      </c>
      <c r="K251" s="20">
        <v>1</v>
      </c>
      <c r="L251" s="21">
        <f t="shared" si="39"/>
        <v>0</v>
      </c>
      <c r="M251" s="21">
        <f t="shared" si="40"/>
        <v>0</v>
      </c>
      <c r="N251" s="21">
        <f t="shared" si="41"/>
        <v>121467</v>
      </c>
      <c r="O251" s="7">
        <f t="shared" si="42"/>
        <v>0</v>
      </c>
      <c r="P251" s="7">
        <f t="shared" si="43"/>
        <v>0</v>
      </c>
      <c r="Q251" s="7">
        <f t="shared" si="44"/>
        <v>0</v>
      </c>
      <c r="R251" s="22">
        <f t="shared" si="45"/>
        <v>0</v>
      </c>
      <c r="S251" s="6">
        <f t="shared" si="46"/>
        <v>0</v>
      </c>
      <c r="T251" s="6">
        <f t="shared" si="47"/>
        <v>5975000</v>
      </c>
    </row>
    <row r="252" spans="1:20" x14ac:dyDescent="0.25">
      <c r="A252" s="14">
        <v>594</v>
      </c>
      <c r="B252" s="15" t="s">
        <v>372</v>
      </c>
      <c r="C252" s="16">
        <v>26539</v>
      </c>
      <c r="D252" s="17" t="s">
        <v>134</v>
      </c>
      <c r="E252" s="144">
        <v>45476</v>
      </c>
      <c r="F252" s="18">
        <f t="shared" si="38"/>
        <v>0</v>
      </c>
      <c r="G252" s="6">
        <f>VLOOKUP(A252,RANGE2,9,FALSE())</f>
        <v>0</v>
      </c>
      <c r="H252" s="19">
        <v>3881000</v>
      </c>
      <c r="I252" s="20">
        <v>1</v>
      </c>
      <c r="J252" s="20">
        <v>0</v>
      </c>
      <c r="K252" s="20">
        <v>0</v>
      </c>
      <c r="L252" s="21">
        <f t="shared" si="39"/>
        <v>26539</v>
      </c>
      <c r="M252" s="21">
        <f t="shared" si="40"/>
        <v>0</v>
      </c>
      <c r="N252" s="21">
        <f t="shared" si="41"/>
        <v>0</v>
      </c>
      <c r="O252" s="7">
        <f t="shared" si="42"/>
        <v>0</v>
      </c>
      <c r="P252" s="7">
        <f t="shared" si="43"/>
        <v>0</v>
      </c>
      <c r="Q252" s="7">
        <f t="shared" si="44"/>
        <v>0</v>
      </c>
      <c r="R252" s="22">
        <f t="shared" si="45"/>
        <v>3881000</v>
      </c>
      <c r="S252" s="6">
        <f t="shared" si="46"/>
        <v>0</v>
      </c>
      <c r="T252" s="6">
        <f t="shared" si="47"/>
        <v>0</v>
      </c>
    </row>
    <row r="253" spans="1:20" x14ac:dyDescent="0.25">
      <c r="A253" s="14">
        <v>593</v>
      </c>
      <c r="B253" s="15" t="s">
        <v>373</v>
      </c>
      <c r="C253" s="16">
        <v>220</v>
      </c>
      <c r="D253" s="17" t="s">
        <v>50</v>
      </c>
      <c r="F253" s="18" t="str">
        <f t="shared" si="38"/>
        <v/>
      </c>
      <c r="G253" s="6" t="s">
        <v>35</v>
      </c>
      <c r="H253" s="19">
        <v>2851000</v>
      </c>
      <c r="I253" s="20">
        <v>1</v>
      </c>
      <c r="J253" s="20">
        <v>0</v>
      </c>
      <c r="K253" s="20">
        <v>0</v>
      </c>
      <c r="L253" s="21">
        <f t="shared" si="39"/>
        <v>220</v>
      </c>
      <c r="M253" s="21">
        <f t="shared" si="40"/>
        <v>0</v>
      </c>
      <c r="N253" s="21">
        <f t="shared" si="41"/>
        <v>0</v>
      </c>
      <c r="O253" s="7" t="str">
        <f t="shared" si="42"/>
        <v/>
      </c>
      <c r="P253" s="7" t="str">
        <f t="shared" si="43"/>
        <v/>
      </c>
      <c r="Q253" s="7" t="str">
        <f t="shared" si="44"/>
        <v/>
      </c>
      <c r="R253" s="22">
        <f t="shared" si="45"/>
        <v>2851000</v>
      </c>
      <c r="S253" s="6">
        <f t="shared" si="46"/>
        <v>0</v>
      </c>
      <c r="T253" s="6">
        <f t="shared" si="47"/>
        <v>0</v>
      </c>
    </row>
    <row r="254" spans="1:20" x14ac:dyDescent="0.25">
      <c r="A254" s="14">
        <v>1994</v>
      </c>
      <c r="B254" s="15" t="s">
        <v>374</v>
      </c>
      <c r="C254" s="16">
        <v>91363</v>
      </c>
      <c r="D254" s="17" t="s">
        <v>375</v>
      </c>
      <c r="E254" s="144">
        <v>42396</v>
      </c>
      <c r="F254" s="18" t="str">
        <f t="shared" si="38"/>
        <v/>
      </c>
      <c r="G254" s="6" t="s">
        <v>35</v>
      </c>
      <c r="H254" s="19">
        <v>14752000</v>
      </c>
      <c r="I254" s="20">
        <v>0.01</v>
      </c>
      <c r="J254" s="20">
        <v>0</v>
      </c>
      <c r="K254" s="20">
        <v>0.99</v>
      </c>
      <c r="L254" s="21">
        <f t="shared" si="39"/>
        <v>913.63</v>
      </c>
      <c r="M254" s="21">
        <f t="shared" si="40"/>
        <v>0</v>
      </c>
      <c r="N254" s="21">
        <f t="shared" si="41"/>
        <v>90449.37</v>
      </c>
      <c r="O254" s="7" t="str">
        <f t="shared" si="42"/>
        <v/>
      </c>
      <c r="P254" s="7" t="str">
        <f t="shared" si="43"/>
        <v/>
      </c>
      <c r="Q254" s="7" t="str">
        <f t="shared" si="44"/>
        <v/>
      </c>
      <c r="R254" s="22">
        <f t="shared" si="45"/>
        <v>147520</v>
      </c>
      <c r="S254" s="6">
        <f t="shared" si="46"/>
        <v>0</v>
      </c>
      <c r="T254" s="6">
        <f t="shared" si="47"/>
        <v>14604480</v>
      </c>
    </row>
    <row r="255" spans="1:20" x14ac:dyDescent="0.25">
      <c r="A255" s="14">
        <v>270</v>
      </c>
      <c r="B255" s="15" t="s">
        <v>376</v>
      </c>
      <c r="C255" s="16">
        <v>35179</v>
      </c>
      <c r="D255" s="17" t="s">
        <v>377</v>
      </c>
      <c r="E255" s="144">
        <v>45044</v>
      </c>
      <c r="F255" s="18">
        <f t="shared" si="38"/>
        <v>0.10164429505333712</v>
      </c>
      <c r="G255" s="6">
        <f t="shared" ref="G255:G262" si="52">VLOOKUP(A255,RANGE2,9,FALSE())</f>
        <v>1076718.0175000001</v>
      </c>
      <c r="H255" s="19">
        <v>10593000</v>
      </c>
      <c r="I255" s="20">
        <v>1</v>
      </c>
      <c r="J255" s="20">
        <v>0</v>
      </c>
      <c r="K255" s="20">
        <v>0</v>
      </c>
      <c r="L255" s="21">
        <f t="shared" si="39"/>
        <v>35179</v>
      </c>
      <c r="M255" s="21">
        <f t="shared" si="40"/>
        <v>0</v>
      </c>
      <c r="N255" s="21">
        <f t="shared" si="41"/>
        <v>0</v>
      </c>
      <c r="O255" s="7">
        <f t="shared" si="42"/>
        <v>1076718.0175000001</v>
      </c>
      <c r="P255" s="7">
        <f t="shared" si="43"/>
        <v>0</v>
      </c>
      <c r="Q255" s="7">
        <f t="shared" si="44"/>
        <v>0</v>
      </c>
      <c r="R255" s="22">
        <f t="shared" si="45"/>
        <v>10593000</v>
      </c>
      <c r="S255" s="6">
        <f t="shared" si="46"/>
        <v>0</v>
      </c>
      <c r="T255" s="6">
        <f t="shared" si="47"/>
        <v>0</v>
      </c>
    </row>
    <row r="256" spans="1:20" x14ac:dyDescent="0.25">
      <c r="A256" s="14">
        <v>5574</v>
      </c>
      <c r="B256" s="15" t="s">
        <v>378</v>
      </c>
      <c r="C256" s="16">
        <v>370024</v>
      </c>
      <c r="D256" s="17" t="s">
        <v>79</v>
      </c>
      <c r="E256" s="144">
        <v>42116</v>
      </c>
      <c r="F256" s="18">
        <f t="shared" si="38"/>
        <v>3.6734860997119142E-3</v>
      </c>
      <c r="G256" s="6">
        <f t="shared" si="52"/>
        <v>666895.68700000003</v>
      </c>
      <c r="H256" s="19">
        <v>181543000</v>
      </c>
      <c r="I256" s="20">
        <v>0</v>
      </c>
      <c r="J256" s="20">
        <v>1</v>
      </c>
      <c r="K256" s="20">
        <v>0</v>
      </c>
      <c r="L256" s="21">
        <f t="shared" si="39"/>
        <v>0</v>
      </c>
      <c r="M256" s="21">
        <f t="shared" si="40"/>
        <v>370024</v>
      </c>
      <c r="N256" s="21">
        <f t="shared" si="41"/>
        <v>0</v>
      </c>
      <c r="O256" s="7">
        <f t="shared" si="42"/>
        <v>0</v>
      </c>
      <c r="P256" s="7">
        <f t="shared" si="43"/>
        <v>666895.68700000003</v>
      </c>
      <c r="Q256" s="7">
        <f t="shared" si="44"/>
        <v>0</v>
      </c>
      <c r="R256" s="22">
        <f t="shared" si="45"/>
        <v>0</v>
      </c>
      <c r="S256" s="6">
        <f t="shared" si="46"/>
        <v>181543000</v>
      </c>
      <c r="T256" s="6">
        <f t="shared" si="47"/>
        <v>0</v>
      </c>
    </row>
    <row r="257" spans="1:20" x14ac:dyDescent="0.25">
      <c r="A257" s="14">
        <v>66</v>
      </c>
      <c r="B257" s="15" t="s">
        <v>379</v>
      </c>
      <c r="C257" s="16">
        <v>26896</v>
      </c>
      <c r="D257" s="17" t="s">
        <v>380</v>
      </c>
      <c r="E257" s="144">
        <v>45547</v>
      </c>
      <c r="F257" s="18">
        <f t="shared" si="38"/>
        <v>1.699857231533209E-2</v>
      </c>
      <c r="G257" s="6">
        <f t="shared" si="52"/>
        <v>136923.5</v>
      </c>
      <c r="H257" s="19">
        <v>8055000</v>
      </c>
      <c r="I257" s="20">
        <v>1</v>
      </c>
      <c r="J257" s="20">
        <v>0</v>
      </c>
      <c r="K257" s="20">
        <v>0</v>
      </c>
      <c r="L257" s="21">
        <f t="shared" si="39"/>
        <v>26896</v>
      </c>
      <c r="M257" s="21">
        <f t="shared" si="40"/>
        <v>0</v>
      </c>
      <c r="N257" s="21">
        <f t="shared" si="41"/>
        <v>0</v>
      </c>
      <c r="O257" s="7">
        <f t="shared" si="42"/>
        <v>136923.5</v>
      </c>
      <c r="P257" s="7">
        <f t="shared" si="43"/>
        <v>0</v>
      </c>
      <c r="Q257" s="7">
        <f t="shared" si="44"/>
        <v>0</v>
      </c>
      <c r="R257" s="22">
        <f t="shared" si="45"/>
        <v>8055000</v>
      </c>
      <c r="S257" s="6">
        <f t="shared" si="46"/>
        <v>0</v>
      </c>
      <c r="T257" s="6">
        <f t="shared" si="47"/>
        <v>0</v>
      </c>
    </row>
    <row r="258" spans="1:20" x14ac:dyDescent="0.25">
      <c r="A258" s="14">
        <v>2391</v>
      </c>
      <c r="B258" s="15" t="s">
        <v>381</v>
      </c>
      <c r="C258" s="16">
        <v>23334</v>
      </c>
      <c r="D258" s="17" t="s">
        <v>168</v>
      </c>
      <c r="E258" s="144">
        <v>46027</v>
      </c>
      <c r="F258" s="18">
        <f t="shared" ref="F258:F321" si="53">IF(G258="no data","",G258/H258)</f>
        <v>5.7417440834336142E-3</v>
      </c>
      <c r="G258" s="6">
        <f t="shared" si="52"/>
        <v>28628.335999999999</v>
      </c>
      <c r="H258" s="19">
        <v>4986000</v>
      </c>
      <c r="I258" s="20">
        <v>0</v>
      </c>
      <c r="J258" s="20">
        <v>1</v>
      </c>
      <c r="K258" s="20">
        <v>0</v>
      </c>
      <c r="L258" s="21">
        <f t="shared" ref="L258:L321" si="54">$C258*I258</f>
        <v>0</v>
      </c>
      <c r="M258" s="21">
        <f t="shared" ref="M258:M321" si="55">$C258*J258</f>
        <v>23334</v>
      </c>
      <c r="N258" s="21">
        <f t="shared" ref="N258:N321" si="56">$C258*K258</f>
        <v>0</v>
      </c>
      <c r="O258" s="7">
        <f t="shared" ref="O258:O321" si="57">IF($G258="No Data","",$G258*I258)</f>
        <v>0</v>
      </c>
      <c r="P258" s="7">
        <f t="shared" ref="P258:P321" si="58">IF($G258="No Data","",$G258*J258)</f>
        <v>28628.335999999999</v>
      </c>
      <c r="Q258" s="7">
        <f t="shared" ref="Q258:Q321" si="59">IF($G258="No Data","",$G258*K258)</f>
        <v>0</v>
      </c>
      <c r="R258" s="22">
        <f t="shared" ref="R258:R321" si="60">H258*I258</f>
        <v>0</v>
      </c>
      <c r="S258" s="6">
        <f t="shared" ref="S258:S321" si="61">H258*J258</f>
        <v>4986000</v>
      </c>
      <c r="T258" s="6">
        <f t="shared" ref="T258:T321" si="62">H258*K258</f>
        <v>0</v>
      </c>
    </row>
    <row r="259" spans="1:20" x14ac:dyDescent="0.25">
      <c r="A259" s="14">
        <v>1628</v>
      </c>
      <c r="B259" s="15" t="s">
        <v>382</v>
      </c>
      <c r="C259" s="16">
        <v>1997</v>
      </c>
      <c r="D259" s="17" t="s">
        <v>294</v>
      </c>
      <c r="E259" s="144">
        <v>45811</v>
      </c>
      <c r="F259" s="18">
        <f t="shared" si="53"/>
        <v>5.0965346534653462E-2</v>
      </c>
      <c r="G259" s="6">
        <f t="shared" si="52"/>
        <v>15442.5</v>
      </c>
      <c r="H259" s="19">
        <v>303000</v>
      </c>
      <c r="I259" s="20">
        <v>1</v>
      </c>
      <c r="J259" s="20">
        <v>0</v>
      </c>
      <c r="K259" s="20">
        <v>0</v>
      </c>
      <c r="L259" s="21">
        <f t="shared" si="54"/>
        <v>1997</v>
      </c>
      <c r="M259" s="21">
        <f t="shared" si="55"/>
        <v>0</v>
      </c>
      <c r="N259" s="21">
        <f t="shared" si="56"/>
        <v>0</v>
      </c>
      <c r="O259" s="7">
        <f t="shared" si="57"/>
        <v>15442.5</v>
      </c>
      <c r="P259" s="7">
        <f t="shared" si="58"/>
        <v>0</v>
      </c>
      <c r="Q259" s="7">
        <f t="shared" si="59"/>
        <v>0</v>
      </c>
      <c r="R259" s="22">
        <f t="shared" si="60"/>
        <v>303000</v>
      </c>
      <c r="S259" s="6">
        <f t="shared" si="61"/>
        <v>0</v>
      </c>
      <c r="T259" s="6">
        <f t="shared" si="62"/>
        <v>0</v>
      </c>
    </row>
    <row r="260" spans="1:20" x14ac:dyDescent="0.25">
      <c r="A260" s="14">
        <v>2368</v>
      </c>
      <c r="B260" s="15" t="s">
        <v>383</v>
      </c>
      <c r="C260" s="16">
        <v>54242</v>
      </c>
      <c r="D260" s="17" t="s">
        <v>44</v>
      </c>
      <c r="E260" s="144">
        <v>46027</v>
      </c>
      <c r="F260" s="18">
        <f t="shared" si="53"/>
        <v>2.6975031562240736E-4</v>
      </c>
      <c r="G260" s="6">
        <f t="shared" si="52"/>
        <v>7478.2879999999996</v>
      </c>
      <c r="H260" s="19">
        <v>27723000</v>
      </c>
      <c r="I260" s="20">
        <v>0</v>
      </c>
      <c r="J260" s="20">
        <v>1</v>
      </c>
      <c r="K260" s="20">
        <v>0</v>
      </c>
      <c r="L260" s="21">
        <f t="shared" si="54"/>
        <v>0</v>
      </c>
      <c r="M260" s="21">
        <f t="shared" si="55"/>
        <v>54242</v>
      </c>
      <c r="N260" s="21">
        <f t="shared" si="56"/>
        <v>0</v>
      </c>
      <c r="O260" s="7">
        <f t="shared" si="57"/>
        <v>0</v>
      </c>
      <c r="P260" s="7">
        <f t="shared" si="58"/>
        <v>7478.2879999999996</v>
      </c>
      <c r="Q260" s="7">
        <f t="shared" si="59"/>
        <v>0</v>
      </c>
      <c r="R260" s="22">
        <f t="shared" si="60"/>
        <v>0</v>
      </c>
      <c r="S260" s="6">
        <f t="shared" si="61"/>
        <v>27723000</v>
      </c>
      <c r="T260" s="6">
        <f t="shared" si="62"/>
        <v>0</v>
      </c>
    </row>
    <row r="261" spans="1:20" x14ac:dyDescent="0.25">
      <c r="A261" s="14">
        <v>2220</v>
      </c>
      <c r="B261" s="15" t="s">
        <v>384</v>
      </c>
      <c r="C261" s="16">
        <v>37418</v>
      </c>
      <c r="D261" s="17" t="s">
        <v>132</v>
      </c>
      <c r="E261" s="144">
        <v>45782</v>
      </c>
      <c r="F261" s="18">
        <f t="shared" si="53"/>
        <v>1.9707120980091883E-3</v>
      </c>
      <c r="G261" s="6">
        <f t="shared" si="52"/>
        <v>10295</v>
      </c>
      <c r="H261" s="19">
        <v>5224000</v>
      </c>
      <c r="I261" s="20">
        <v>0</v>
      </c>
      <c r="J261" s="20">
        <v>1</v>
      </c>
      <c r="K261" s="20">
        <v>0</v>
      </c>
      <c r="L261" s="21">
        <f t="shared" si="54"/>
        <v>0</v>
      </c>
      <c r="M261" s="21">
        <f t="shared" si="55"/>
        <v>37418</v>
      </c>
      <c r="N261" s="21">
        <f t="shared" si="56"/>
        <v>0</v>
      </c>
      <c r="O261" s="7">
        <f t="shared" si="57"/>
        <v>0</v>
      </c>
      <c r="P261" s="7">
        <f t="shared" si="58"/>
        <v>10295</v>
      </c>
      <c r="Q261" s="7">
        <f t="shared" si="59"/>
        <v>0</v>
      </c>
      <c r="R261" s="22">
        <f t="shared" si="60"/>
        <v>0</v>
      </c>
      <c r="S261" s="6">
        <f t="shared" si="61"/>
        <v>5224000</v>
      </c>
      <c r="T261" s="6">
        <f t="shared" si="62"/>
        <v>0</v>
      </c>
    </row>
    <row r="262" spans="1:20" x14ac:dyDescent="0.25">
      <c r="A262" s="14">
        <v>69</v>
      </c>
      <c r="B262" s="15" t="s">
        <v>385</v>
      </c>
      <c r="C262" s="16">
        <v>32882</v>
      </c>
      <c r="D262" s="17" t="s">
        <v>132</v>
      </c>
      <c r="E262" s="144">
        <v>45905</v>
      </c>
      <c r="F262" s="18">
        <f t="shared" si="53"/>
        <v>0.29636837603305782</v>
      </c>
      <c r="G262" s="6">
        <f t="shared" si="52"/>
        <v>2581961.2919999999</v>
      </c>
      <c r="H262" s="19">
        <v>8712000</v>
      </c>
      <c r="I262" s="20">
        <v>1</v>
      </c>
      <c r="J262" s="20">
        <v>0</v>
      </c>
      <c r="K262" s="20">
        <v>0</v>
      </c>
      <c r="L262" s="21">
        <f t="shared" si="54"/>
        <v>32882</v>
      </c>
      <c r="M262" s="21">
        <f t="shared" si="55"/>
        <v>0</v>
      </c>
      <c r="N262" s="21">
        <f t="shared" si="56"/>
        <v>0</v>
      </c>
      <c r="O262" s="7">
        <f t="shared" si="57"/>
        <v>2581961.2919999999</v>
      </c>
      <c r="P262" s="7">
        <f t="shared" si="58"/>
        <v>0</v>
      </c>
      <c r="Q262" s="7">
        <f t="shared" si="59"/>
        <v>0</v>
      </c>
      <c r="R262" s="22">
        <f t="shared" si="60"/>
        <v>8712000</v>
      </c>
      <c r="S262" s="6">
        <f t="shared" si="61"/>
        <v>0</v>
      </c>
      <c r="T262" s="6">
        <f t="shared" si="62"/>
        <v>0</v>
      </c>
    </row>
    <row r="263" spans="1:20" x14ac:dyDescent="0.25">
      <c r="A263" s="14">
        <v>5502</v>
      </c>
      <c r="B263" s="15" t="s">
        <v>386</v>
      </c>
      <c r="C263" s="16">
        <v>13527</v>
      </c>
      <c r="D263" s="17" t="s">
        <v>168</v>
      </c>
      <c r="E263" s="144">
        <v>40302</v>
      </c>
      <c r="F263" s="18" t="str">
        <f t="shared" si="53"/>
        <v/>
      </c>
      <c r="G263" s="6" t="s">
        <v>35</v>
      </c>
      <c r="H263" s="19">
        <v>4945000</v>
      </c>
      <c r="I263" s="20">
        <v>0</v>
      </c>
      <c r="J263" s="20">
        <v>1</v>
      </c>
      <c r="K263" s="20">
        <v>0</v>
      </c>
      <c r="L263" s="21">
        <f t="shared" si="54"/>
        <v>0</v>
      </c>
      <c r="M263" s="21">
        <f t="shared" si="55"/>
        <v>13527</v>
      </c>
      <c r="N263" s="21">
        <f t="shared" si="56"/>
        <v>0</v>
      </c>
      <c r="O263" s="7" t="str">
        <f t="shared" si="57"/>
        <v/>
      </c>
      <c r="P263" s="7" t="str">
        <f t="shared" si="58"/>
        <v/>
      </c>
      <c r="Q263" s="7" t="str">
        <f t="shared" si="59"/>
        <v/>
      </c>
      <c r="R263" s="22">
        <f t="shared" si="60"/>
        <v>0</v>
      </c>
      <c r="S263" s="6">
        <f t="shared" si="61"/>
        <v>4945000</v>
      </c>
      <c r="T263" s="6">
        <f t="shared" si="62"/>
        <v>0</v>
      </c>
    </row>
    <row r="264" spans="1:20" x14ac:dyDescent="0.25">
      <c r="A264" s="14">
        <v>273</v>
      </c>
      <c r="B264" s="15" t="s">
        <v>387</v>
      </c>
      <c r="C264" s="16">
        <v>19628</v>
      </c>
      <c r="D264" s="17" t="s">
        <v>265</v>
      </c>
      <c r="E264" s="144">
        <v>45714</v>
      </c>
      <c r="F264" s="18">
        <f t="shared" si="53"/>
        <v>0</v>
      </c>
      <c r="G264" s="6">
        <v>0</v>
      </c>
      <c r="H264" s="19">
        <v>5696000</v>
      </c>
      <c r="I264" s="20">
        <v>1</v>
      </c>
      <c r="J264" s="20">
        <v>0</v>
      </c>
      <c r="K264" s="20">
        <v>0</v>
      </c>
      <c r="L264" s="21">
        <f t="shared" si="54"/>
        <v>19628</v>
      </c>
      <c r="M264" s="21">
        <f t="shared" si="55"/>
        <v>0</v>
      </c>
      <c r="N264" s="21">
        <f t="shared" si="56"/>
        <v>0</v>
      </c>
      <c r="O264" s="7">
        <f t="shared" si="57"/>
        <v>0</v>
      </c>
      <c r="P264" s="7">
        <f t="shared" si="58"/>
        <v>0</v>
      </c>
      <c r="Q264" s="7">
        <f t="shared" si="59"/>
        <v>0</v>
      </c>
      <c r="R264" s="22">
        <f t="shared" si="60"/>
        <v>5696000</v>
      </c>
      <c r="S264" s="6">
        <f t="shared" si="61"/>
        <v>0</v>
      </c>
      <c r="T264" s="6">
        <f t="shared" si="62"/>
        <v>0</v>
      </c>
    </row>
    <row r="265" spans="1:20" x14ac:dyDescent="0.25">
      <c r="A265" s="14">
        <v>5088</v>
      </c>
      <c r="B265" s="15" t="s">
        <v>388</v>
      </c>
      <c r="C265" s="16">
        <v>1708</v>
      </c>
      <c r="D265" s="17" t="s">
        <v>277</v>
      </c>
      <c r="E265" s="144">
        <v>46160</v>
      </c>
      <c r="F265" s="18">
        <f t="shared" si="53"/>
        <v>0</v>
      </c>
      <c r="G265" s="6">
        <f t="shared" ref="G265:G300" si="63">VLOOKUP(A265,RANGE2,9,FALSE())</f>
        <v>0</v>
      </c>
      <c r="H265" s="19">
        <v>466000</v>
      </c>
      <c r="I265" s="20">
        <v>1</v>
      </c>
      <c r="J265" s="20">
        <v>0</v>
      </c>
      <c r="K265" s="20">
        <v>0</v>
      </c>
      <c r="L265" s="21">
        <f t="shared" si="54"/>
        <v>1708</v>
      </c>
      <c r="M265" s="21">
        <f t="shared" si="55"/>
        <v>0</v>
      </c>
      <c r="N265" s="21">
        <f t="shared" si="56"/>
        <v>0</v>
      </c>
      <c r="O265" s="7">
        <f t="shared" si="57"/>
        <v>0</v>
      </c>
      <c r="P265" s="7">
        <f t="shared" si="58"/>
        <v>0</v>
      </c>
      <c r="Q265" s="7">
        <f t="shared" si="59"/>
        <v>0</v>
      </c>
      <c r="R265" s="22">
        <f t="shared" si="60"/>
        <v>466000</v>
      </c>
      <c r="S265" s="6">
        <f t="shared" si="61"/>
        <v>0</v>
      </c>
      <c r="T265" s="6">
        <f t="shared" si="62"/>
        <v>0</v>
      </c>
    </row>
    <row r="266" spans="1:20" x14ac:dyDescent="0.25">
      <c r="A266" s="14">
        <v>431</v>
      </c>
      <c r="B266" s="15" t="s">
        <v>389</v>
      </c>
      <c r="C266" s="16">
        <v>8374</v>
      </c>
      <c r="D266" s="17" t="s">
        <v>390</v>
      </c>
      <c r="E266" s="144">
        <v>44673</v>
      </c>
      <c r="F266" s="18">
        <f t="shared" si="53"/>
        <v>0.6427103663919953</v>
      </c>
      <c r="G266" s="6">
        <f t="shared" si="63"/>
        <v>1091964.9125000001</v>
      </c>
      <c r="H266" s="19">
        <v>1699000</v>
      </c>
      <c r="I266" s="20">
        <v>1</v>
      </c>
      <c r="J266" s="20">
        <v>0</v>
      </c>
      <c r="K266" s="20">
        <v>0</v>
      </c>
      <c r="L266" s="21">
        <f t="shared" si="54"/>
        <v>8374</v>
      </c>
      <c r="M266" s="21">
        <f t="shared" si="55"/>
        <v>0</v>
      </c>
      <c r="N266" s="21">
        <f t="shared" si="56"/>
        <v>0</v>
      </c>
      <c r="O266" s="7">
        <f t="shared" si="57"/>
        <v>1091964.9125000001</v>
      </c>
      <c r="P266" s="7">
        <f t="shared" si="58"/>
        <v>0</v>
      </c>
      <c r="Q266" s="7">
        <f t="shared" si="59"/>
        <v>0</v>
      </c>
      <c r="R266" s="22">
        <f t="shared" si="60"/>
        <v>1699000</v>
      </c>
      <c r="S266" s="6">
        <f t="shared" si="61"/>
        <v>0</v>
      </c>
      <c r="T266" s="6">
        <f t="shared" si="62"/>
        <v>0</v>
      </c>
    </row>
    <row r="267" spans="1:20" x14ac:dyDescent="0.25">
      <c r="A267" s="14">
        <v>2450</v>
      </c>
      <c r="B267" s="15" t="s">
        <v>391</v>
      </c>
      <c r="C267" s="16">
        <v>7796</v>
      </c>
      <c r="D267" s="17" t="s">
        <v>96</v>
      </c>
      <c r="E267" s="144">
        <v>45119</v>
      </c>
      <c r="F267" s="18">
        <f t="shared" si="53"/>
        <v>8.0272904483430791E-3</v>
      </c>
      <c r="G267" s="6">
        <f t="shared" si="63"/>
        <v>8236</v>
      </c>
      <c r="H267" s="19">
        <v>1026000</v>
      </c>
      <c r="I267" s="20">
        <v>0</v>
      </c>
      <c r="J267" s="20">
        <v>1</v>
      </c>
      <c r="K267" s="20">
        <v>0</v>
      </c>
      <c r="L267" s="21">
        <f t="shared" si="54"/>
        <v>0</v>
      </c>
      <c r="M267" s="21">
        <f t="shared" si="55"/>
        <v>7796</v>
      </c>
      <c r="N267" s="21">
        <f t="shared" si="56"/>
        <v>0</v>
      </c>
      <c r="O267" s="7">
        <f t="shared" si="57"/>
        <v>0</v>
      </c>
      <c r="P267" s="7">
        <f t="shared" si="58"/>
        <v>8236</v>
      </c>
      <c r="Q267" s="7">
        <f t="shared" si="59"/>
        <v>0</v>
      </c>
      <c r="R267" s="22">
        <f t="shared" si="60"/>
        <v>0</v>
      </c>
      <c r="S267" s="6">
        <f t="shared" si="61"/>
        <v>1026000</v>
      </c>
      <c r="T267" s="6">
        <f t="shared" si="62"/>
        <v>0</v>
      </c>
    </row>
    <row r="268" spans="1:20" x14ac:dyDescent="0.25">
      <c r="A268" s="14">
        <v>2451</v>
      </c>
      <c r="B268" s="15" t="s">
        <v>392</v>
      </c>
      <c r="C268" s="16">
        <v>10345</v>
      </c>
      <c r="D268" s="17" t="s">
        <v>96</v>
      </c>
      <c r="E268" s="144">
        <v>45119</v>
      </c>
      <c r="F268" s="18">
        <f t="shared" si="53"/>
        <v>5.8912732474964234E-3</v>
      </c>
      <c r="G268" s="6">
        <f t="shared" si="63"/>
        <v>8236</v>
      </c>
      <c r="H268" s="19">
        <v>1398000</v>
      </c>
      <c r="I268" s="20">
        <v>0</v>
      </c>
      <c r="J268" s="20">
        <v>1</v>
      </c>
      <c r="K268" s="20">
        <v>0</v>
      </c>
      <c r="L268" s="21">
        <f t="shared" si="54"/>
        <v>0</v>
      </c>
      <c r="M268" s="21">
        <f t="shared" si="55"/>
        <v>10345</v>
      </c>
      <c r="N268" s="21">
        <f t="shared" si="56"/>
        <v>0</v>
      </c>
      <c r="O268" s="7">
        <f t="shared" si="57"/>
        <v>0</v>
      </c>
      <c r="P268" s="7">
        <f t="shared" si="58"/>
        <v>8236</v>
      </c>
      <c r="Q268" s="7">
        <f t="shared" si="59"/>
        <v>0</v>
      </c>
      <c r="R268" s="22">
        <f t="shared" si="60"/>
        <v>0</v>
      </c>
      <c r="S268" s="6">
        <f t="shared" si="61"/>
        <v>1398000</v>
      </c>
      <c r="T268" s="6">
        <f t="shared" si="62"/>
        <v>0</v>
      </c>
    </row>
    <row r="269" spans="1:20" x14ac:dyDescent="0.25">
      <c r="A269" s="14">
        <v>2452</v>
      </c>
      <c r="B269" s="15" t="s">
        <v>393</v>
      </c>
      <c r="C269" s="16">
        <v>5852</v>
      </c>
      <c r="D269" s="17" t="s">
        <v>96</v>
      </c>
      <c r="E269" s="144">
        <v>45125</v>
      </c>
      <c r="F269" s="18">
        <f t="shared" si="53"/>
        <v>1.0751958224543081E-2</v>
      </c>
      <c r="G269" s="6">
        <f t="shared" si="63"/>
        <v>8236</v>
      </c>
      <c r="H269" s="19">
        <v>766000</v>
      </c>
      <c r="I269" s="20">
        <v>0</v>
      </c>
      <c r="J269" s="20">
        <v>1</v>
      </c>
      <c r="K269" s="20">
        <v>0</v>
      </c>
      <c r="L269" s="21">
        <f t="shared" si="54"/>
        <v>0</v>
      </c>
      <c r="M269" s="21">
        <f t="shared" si="55"/>
        <v>5852</v>
      </c>
      <c r="N269" s="21">
        <f t="shared" si="56"/>
        <v>0</v>
      </c>
      <c r="O269" s="7">
        <f t="shared" si="57"/>
        <v>0</v>
      </c>
      <c r="P269" s="7">
        <f t="shared" si="58"/>
        <v>8236</v>
      </c>
      <c r="Q269" s="7">
        <f t="shared" si="59"/>
        <v>0</v>
      </c>
      <c r="R269" s="22">
        <f t="shared" si="60"/>
        <v>0</v>
      </c>
      <c r="S269" s="6">
        <f t="shared" si="61"/>
        <v>766000</v>
      </c>
      <c r="T269" s="6">
        <f t="shared" si="62"/>
        <v>0</v>
      </c>
    </row>
    <row r="270" spans="1:20" x14ac:dyDescent="0.25">
      <c r="A270" s="14">
        <v>2453</v>
      </c>
      <c r="B270" s="15" t="s">
        <v>394</v>
      </c>
      <c r="C270" s="16">
        <v>7785</v>
      </c>
      <c r="D270" s="17" t="s">
        <v>96</v>
      </c>
      <c r="E270" s="144">
        <v>45125</v>
      </c>
      <c r="F270" s="18">
        <f t="shared" si="53"/>
        <v>7.8888888888888897E-3</v>
      </c>
      <c r="G270" s="6">
        <f t="shared" si="63"/>
        <v>8236</v>
      </c>
      <c r="H270" s="19">
        <v>1044000</v>
      </c>
      <c r="I270" s="20">
        <v>0</v>
      </c>
      <c r="J270" s="20">
        <v>1</v>
      </c>
      <c r="K270" s="20">
        <v>0</v>
      </c>
      <c r="L270" s="21">
        <f t="shared" si="54"/>
        <v>0</v>
      </c>
      <c r="M270" s="21">
        <f t="shared" si="55"/>
        <v>7785</v>
      </c>
      <c r="N270" s="21">
        <f t="shared" si="56"/>
        <v>0</v>
      </c>
      <c r="O270" s="7">
        <f t="shared" si="57"/>
        <v>0</v>
      </c>
      <c r="P270" s="7">
        <f t="shared" si="58"/>
        <v>8236</v>
      </c>
      <c r="Q270" s="7">
        <f t="shared" si="59"/>
        <v>0</v>
      </c>
      <c r="R270" s="22">
        <f t="shared" si="60"/>
        <v>0</v>
      </c>
      <c r="S270" s="6">
        <f t="shared" si="61"/>
        <v>1044000</v>
      </c>
      <c r="T270" s="6">
        <f t="shared" si="62"/>
        <v>0</v>
      </c>
    </row>
    <row r="271" spans="1:20" x14ac:dyDescent="0.25">
      <c r="A271" s="14">
        <v>2454</v>
      </c>
      <c r="B271" s="15" t="s">
        <v>395</v>
      </c>
      <c r="C271" s="16">
        <v>7796</v>
      </c>
      <c r="D271" s="17" t="s">
        <v>96</v>
      </c>
      <c r="E271" s="144">
        <v>45125</v>
      </c>
      <c r="F271" s="18">
        <f t="shared" si="53"/>
        <v>7.6048014773776543E-3</v>
      </c>
      <c r="G271" s="6">
        <f t="shared" si="63"/>
        <v>8236</v>
      </c>
      <c r="H271" s="19">
        <v>1083000</v>
      </c>
      <c r="I271" s="20">
        <v>0</v>
      </c>
      <c r="J271" s="20">
        <v>1</v>
      </c>
      <c r="K271" s="20">
        <v>0</v>
      </c>
      <c r="L271" s="21">
        <f t="shared" si="54"/>
        <v>0</v>
      </c>
      <c r="M271" s="21">
        <f t="shared" si="55"/>
        <v>7796</v>
      </c>
      <c r="N271" s="21">
        <f t="shared" si="56"/>
        <v>0</v>
      </c>
      <c r="O271" s="7">
        <f t="shared" si="57"/>
        <v>0</v>
      </c>
      <c r="P271" s="7">
        <f t="shared" si="58"/>
        <v>8236</v>
      </c>
      <c r="Q271" s="7">
        <f t="shared" si="59"/>
        <v>0</v>
      </c>
      <c r="R271" s="22">
        <f t="shared" si="60"/>
        <v>0</v>
      </c>
      <c r="S271" s="6">
        <f t="shared" si="61"/>
        <v>1083000</v>
      </c>
      <c r="T271" s="6">
        <f t="shared" si="62"/>
        <v>0</v>
      </c>
    </row>
    <row r="272" spans="1:20" x14ac:dyDescent="0.25">
      <c r="A272" s="14">
        <v>2455</v>
      </c>
      <c r="B272" s="15" t="s">
        <v>396</v>
      </c>
      <c r="C272" s="16">
        <v>5830</v>
      </c>
      <c r="D272" s="17" t="s">
        <v>96</v>
      </c>
      <c r="E272" s="144">
        <v>45125</v>
      </c>
      <c r="F272" s="18">
        <f t="shared" si="53"/>
        <v>1.0751958224543081E-2</v>
      </c>
      <c r="G272" s="6">
        <f t="shared" si="63"/>
        <v>8236</v>
      </c>
      <c r="H272" s="19">
        <v>766000</v>
      </c>
      <c r="I272" s="20">
        <v>0</v>
      </c>
      <c r="J272" s="20">
        <v>1</v>
      </c>
      <c r="K272" s="20">
        <v>0</v>
      </c>
      <c r="L272" s="21">
        <f t="shared" si="54"/>
        <v>0</v>
      </c>
      <c r="M272" s="21">
        <f t="shared" si="55"/>
        <v>5830</v>
      </c>
      <c r="N272" s="21">
        <f t="shared" si="56"/>
        <v>0</v>
      </c>
      <c r="O272" s="7">
        <f t="shared" si="57"/>
        <v>0</v>
      </c>
      <c r="P272" s="7">
        <f t="shared" si="58"/>
        <v>8236</v>
      </c>
      <c r="Q272" s="7">
        <f t="shared" si="59"/>
        <v>0</v>
      </c>
      <c r="R272" s="22">
        <f t="shared" si="60"/>
        <v>0</v>
      </c>
      <c r="S272" s="6">
        <f t="shared" si="61"/>
        <v>766000</v>
      </c>
      <c r="T272" s="6">
        <f t="shared" si="62"/>
        <v>0</v>
      </c>
    </row>
    <row r="273" spans="1:20" x14ac:dyDescent="0.25">
      <c r="A273" s="14">
        <v>2456</v>
      </c>
      <c r="B273" s="15" t="s">
        <v>397</v>
      </c>
      <c r="C273" s="16">
        <v>7785</v>
      </c>
      <c r="D273" s="17" t="s">
        <v>96</v>
      </c>
      <c r="E273" s="144">
        <v>45125</v>
      </c>
      <c r="F273" s="18">
        <f t="shared" si="53"/>
        <v>7.167972149695387E-3</v>
      </c>
      <c r="G273" s="6">
        <f t="shared" si="63"/>
        <v>8236</v>
      </c>
      <c r="H273" s="19">
        <v>1149000</v>
      </c>
      <c r="I273" s="20">
        <v>0</v>
      </c>
      <c r="J273" s="20">
        <v>1</v>
      </c>
      <c r="K273" s="20">
        <v>0</v>
      </c>
      <c r="L273" s="21">
        <f t="shared" si="54"/>
        <v>0</v>
      </c>
      <c r="M273" s="21">
        <f t="shared" si="55"/>
        <v>7785</v>
      </c>
      <c r="N273" s="21">
        <f t="shared" si="56"/>
        <v>0</v>
      </c>
      <c r="O273" s="7">
        <f t="shared" si="57"/>
        <v>0</v>
      </c>
      <c r="P273" s="7">
        <f t="shared" si="58"/>
        <v>8236</v>
      </c>
      <c r="Q273" s="7">
        <f t="shared" si="59"/>
        <v>0</v>
      </c>
      <c r="R273" s="22">
        <f t="shared" si="60"/>
        <v>0</v>
      </c>
      <c r="S273" s="6">
        <f t="shared" si="61"/>
        <v>1149000</v>
      </c>
      <c r="T273" s="6">
        <f t="shared" si="62"/>
        <v>0</v>
      </c>
    </row>
    <row r="274" spans="1:20" x14ac:dyDescent="0.25">
      <c r="A274" s="14">
        <v>2457</v>
      </c>
      <c r="B274" s="15" t="s">
        <v>398</v>
      </c>
      <c r="C274" s="16">
        <v>10345</v>
      </c>
      <c r="D274" s="17" t="s">
        <v>96</v>
      </c>
      <c r="E274" s="144">
        <v>45125</v>
      </c>
      <c r="F274" s="18">
        <f t="shared" si="53"/>
        <v>5.9811183732752359E-3</v>
      </c>
      <c r="G274" s="6">
        <f t="shared" si="63"/>
        <v>8236</v>
      </c>
      <c r="H274" s="19">
        <v>1377000</v>
      </c>
      <c r="I274" s="20">
        <v>0</v>
      </c>
      <c r="J274" s="20">
        <v>1</v>
      </c>
      <c r="K274" s="20">
        <v>0</v>
      </c>
      <c r="L274" s="21">
        <f t="shared" si="54"/>
        <v>0</v>
      </c>
      <c r="M274" s="21">
        <f t="shared" si="55"/>
        <v>10345</v>
      </c>
      <c r="N274" s="21">
        <f t="shared" si="56"/>
        <v>0</v>
      </c>
      <c r="O274" s="7">
        <f t="shared" si="57"/>
        <v>0</v>
      </c>
      <c r="P274" s="7">
        <f t="shared" si="58"/>
        <v>8236</v>
      </c>
      <c r="Q274" s="7">
        <f t="shared" si="59"/>
        <v>0</v>
      </c>
      <c r="R274" s="22">
        <f t="shared" si="60"/>
        <v>0</v>
      </c>
      <c r="S274" s="6">
        <f t="shared" si="61"/>
        <v>1377000</v>
      </c>
      <c r="T274" s="6">
        <f t="shared" si="62"/>
        <v>0</v>
      </c>
    </row>
    <row r="275" spans="1:20" x14ac:dyDescent="0.25">
      <c r="A275" s="14">
        <v>2458</v>
      </c>
      <c r="B275" s="15" t="s">
        <v>399</v>
      </c>
      <c r="C275" s="16">
        <v>10345</v>
      </c>
      <c r="D275" s="17" t="s">
        <v>96</v>
      </c>
      <c r="E275" s="144">
        <v>45125</v>
      </c>
      <c r="F275" s="18">
        <f t="shared" si="53"/>
        <v>2.9905591866376181E-2</v>
      </c>
      <c r="G275" s="6">
        <f t="shared" si="63"/>
        <v>41180</v>
      </c>
      <c r="H275" s="19">
        <v>1377000</v>
      </c>
      <c r="I275" s="20">
        <v>0</v>
      </c>
      <c r="J275" s="20">
        <v>1</v>
      </c>
      <c r="K275" s="20">
        <v>0</v>
      </c>
      <c r="L275" s="21">
        <f t="shared" si="54"/>
        <v>0</v>
      </c>
      <c r="M275" s="21">
        <f t="shared" si="55"/>
        <v>10345</v>
      </c>
      <c r="N275" s="21">
        <f t="shared" si="56"/>
        <v>0</v>
      </c>
      <c r="O275" s="7">
        <f t="shared" si="57"/>
        <v>0</v>
      </c>
      <c r="P275" s="7">
        <f t="shared" si="58"/>
        <v>41180</v>
      </c>
      <c r="Q275" s="7">
        <f t="shared" si="59"/>
        <v>0</v>
      </c>
      <c r="R275" s="22">
        <f t="shared" si="60"/>
        <v>0</v>
      </c>
      <c r="S275" s="6">
        <f t="shared" si="61"/>
        <v>1377000</v>
      </c>
      <c r="T275" s="6">
        <f t="shared" si="62"/>
        <v>0</v>
      </c>
    </row>
    <row r="276" spans="1:20" x14ac:dyDescent="0.25">
      <c r="A276" s="14">
        <v>2459</v>
      </c>
      <c r="B276" s="15" t="s">
        <v>400</v>
      </c>
      <c r="C276" s="16">
        <v>5830</v>
      </c>
      <c r="D276" s="17" t="s">
        <v>96</v>
      </c>
      <c r="E276" s="144">
        <v>45125</v>
      </c>
      <c r="F276" s="18">
        <f t="shared" si="53"/>
        <v>1.0751958224543081E-2</v>
      </c>
      <c r="G276" s="6">
        <f t="shared" si="63"/>
        <v>8236</v>
      </c>
      <c r="H276" s="19">
        <v>766000</v>
      </c>
      <c r="I276" s="20">
        <v>0</v>
      </c>
      <c r="J276" s="20">
        <v>1</v>
      </c>
      <c r="K276" s="20">
        <v>0</v>
      </c>
      <c r="L276" s="21">
        <f t="shared" si="54"/>
        <v>0</v>
      </c>
      <c r="M276" s="21">
        <f t="shared" si="55"/>
        <v>5830</v>
      </c>
      <c r="N276" s="21">
        <f t="shared" si="56"/>
        <v>0</v>
      </c>
      <c r="O276" s="7">
        <f t="shared" si="57"/>
        <v>0</v>
      </c>
      <c r="P276" s="7">
        <f t="shared" si="58"/>
        <v>8236</v>
      </c>
      <c r="Q276" s="7">
        <f t="shared" si="59"/>
        <v>0</v>
      </c>
      <c r="R276" s="22">
        <f t="shared" si="60"/>
        <v>0</v>
      </c>
      <c r="S276" s="6">
        <f t="shared" si="61"/>
        <v>766000</v>
      </c>
      <c r="T276" s="6">
        <f t="shared" si="62"/>
        <v>0</v>
      </c>
    </row>
    <row r="277" spans="1:20" x14ac:dyDescent="0.25">
      <c r="A277" s="14">
        <v>2460</v>
      </c>
      <c r="B277" s="15" t="s">
        <v>401</v>
      </c>
      <c r="C277" s="16">
        <v>7796</v>
      </c>
      <c r="D277" s="17" t="s">
        <v>96</v>
      </c>
      <c r="E277" s="144">
        <v>45126</v>
      </c>
      <c r="F277" s="18">
        <f t="shared" si="53"/>
        <v>8.0272904483430791E-3</v>
      </c>
      <c r="G277" s="6">
        <f t="shared" si="63"/>
        <v>8236</v>
      </c>
      <c r="H277" s="19">
        <v>1026000</v>
      </c>
      <c r="I277" s="20">
        <v>0</v>
      </c>
      <c r="J277" s="20">
        <v>1</v>
      </c>
      <c r="K277" s="20">
        <v>0</v>
      </c>
      <c r="L277" s="21">
        <f t="shared" si="54"/>
        <v>0</v>
      </c>
      <c r="M277" s="21">
        <f t="shared" si="55"/>
        <v>7796</v>
      </c>
      <c r="N277" s="21">
        <f t="shared" si="56"/>
        <v>0</v>
      </c>
      <c r="O277" s="7">
        <f t="shared" si="57"/>
        <v>0</v>
      </c>
      <c r="P277" s="7">
        <f t="shared" si="58"/>
        <v>8236</v>
      </c>
      <c r="Q277" s="7">
        <f t="shared" si="59"/>
        <v>0</v>
      </c>
      <c r="R277" s="22">
        <f t="shared" si="60"/>
        <v>0</v>
      </c>
      <c r="S277" s="6">
        <f t="shared" si="61"/>
        <v>1026000</v>
      </c>
      <c r="T277" s="6">
        <f t="shared" si="62"/>
        <v>0</v>
      </c>
    </row>
    <row r="278" spans="1:20" x14ac:dyDescent="0.25">
      <c r="A278" s="14">
        <v>2461</v>
      </c>
      <c r="B278" s="15" t="s">
        <v>402</v>
      </c>
      <c r="C278" s="16">
        <v>5852</v>
      </c>
      <c r="D278" s="17" t="s">
        <v>96</v>
      </c>
      <c r="E278" s="144">
        <v>45126</v>
      </c>
      <c r="F278" s="18">
        <f t="shared" si="53"/>
        <v>1.0256537982565379E-2</v>
      </c>
      <c r="G278" s="6">
        <f t="shared" si="63"/>
        <v>8236</v>
      </c>
      <c r="H278" s="19">
        <v>803000</v>
      </c>
      <c r="I278" s="20">
        <v>0</v>
      </c>
      <c r="J278" s="20">
        <v>1</v>
      </c>
      <c r="K278" s="20">
        <v>0</v>
      </c>
      <c r="L278" s="21">
        <f t="shared" si="54"/>
        <v>0</v>
      </c>
      <c r="M278" s="21">
        <f t="shared" si="55"/>
        <v>5852</v>
      </c>
      <c r="N278" s="21">
        <f t="shared" si="56"/>
        <v>0</v>
      </c>
      <c r="O278" s="7">
        <f t="shared" si="57"/>
        <v>0</v>
      </c>
      <c r="P278" s="7">
        <f t="shared" si="58"/>
        <v>8236</v>
      </c>
      <c r="Q278" s="7">
        <f t="shared" si="59"/>
        <v>0</v>
      </c>
      <c r="R278" s="22">
        <f t="shared" si="60"/>
        <v>0</v>
      </c>
      <c r="S278" s="6">
        <f t="shared" si="61"/>
        <v>803000</v>
      </c>
      <c r="T278" s="6">
        <f t="shared" si="62"/>
        <v>0</v>
      </c>
    </row>
    <row r="279" spans="1:20" x14ac:dyDescent="0.25">
      <c r="A279" s="14">
        <v>2462</v>
      </c>
      <c r="B279" s="15" t="s">
        <v>403</v>
      </c>
      <c r="C279" s="16">
        <v>5852</v>
      </c>
      <c r="D279" s="17" t="s">
        <v>96</v>
      </c>
      <c r="E279" s="144">
        <v>45126</v>
      </c>
      <c r="F279" s="18">
        <f t="shared" si="53"/>
        <v>2.4191906005221933E-2</v>
      </c>
      <c r="G279" s="6">
        <f t="shared" si="63"/>
        <v>18531</v>
      </c>
      <c r="H279" s="19">
        <v>766000</v>
      </c>
      <c r="I279" s="20">
        <v>0</v>
      </c>
      <c r="J279" s="20">
        <v>1</v>
      </c>
      <c r="K279" s="20">
        <v>0</v>
      </c>
      <c r="L279" s="21">
        <f t="shared" si="54"/>
        <v>0</v>
      </c>
      <c r="M279" s="21">
        <f t="shared" si="55"/>
        <v>5852</v>
      </c>
      <c r="N279" s="21">
        <f t="shared" si="56"/>
        <v>0</v>
      </c>
      <c r="O279" s="7">
        <f t="shared" si="57"/>
        <v>0</v>
      </c>
      <c r="P279" s="7">
        <f t="shared" si="58"/>
        <v>18531</v>
      </c>
      <c r="Q279" s="7">
        <f t="shared" si="59"/>
        <v>0</v>
      </c>
      <c r="R279" s="22">
        <f t="shared" si="60"/>
        <v>0</v>
      </c>
      <c r="S279" s="6">
        <f t="shared" si="61"/>
        <v>766000</v>
      </c>
      <c r="T279" s="6">
        <f t="shared" si="62"/>
        <v>0</v>
      </c>
    </row>
    <row r="280" spans="1:20" x14ac:dyDescent="0.25">
      <c r="A280" s="14">
        <v>2463</v>
      </c>
      <c r="B280" s="15" t="s">
        <v>404</v>
      </c>
      <c r="C280" s="16">
        <v>7796</v>
      </c>
      <c r="D280" s="17" t="s">
        <v>96</v>
      </c>
      <c r="E280" s="144">
        <v>45126</v>
      </c>
      <c r="F280" s="18">
        <f t="shared" si="53"/>
        <v>8.0272904483430791E-3</v>
      </c>
      <c r="G280" s="6">
        <f t="shared" si="63"/>
        <v>8236</v>
      </c>
      <c r="H280" s="19">
        <v>1026000</v>
      </c>
      <c r="I280" s="20">
        <v>0</v>
      </c>
      <c r="J280" s="20">
        <v>1</v>
      </c>
      <c r="K280" s="20">
        <v>0</v>
      </c>
      <c r="L280" s="21">
        <f t="shared" si="54"/>
        <v>0</v>
      </c>
      <c r="M280" s="21">
        <f t="shared" si="55"/>
        <v>7796</v>
      </c>
      <c r="N280" s="21">
        <f t="shared" si="56"/>
        <v>0</v>
      </c>
      <c r="O280" s="7">
        <f t="shared" si="57"/>
        <v>0</v>
      </c>
      <c r="P280" s="7">
        <f t="shared" si="58"/>
        <v>8236</v>
      </c>
      <c r="Q280" s="7">
        <f t="shared" si="59"/>
        <v>0</v>
      </c>
      <c r="R280" s="22">
        <f t="shared" si="60"/>
        <v>0</v>
      </c>
      <c r="S280" s="6">
        <f t="shared" si="61"/>
        <v>1026000</v>
      </c>
      <c r="T280" s="6">
        <f t="shared" si="62"/>
        <v>0</v>
      </c>
    </row>
    <row r="281" spans="1:20" x14ac:dyDescent="0.25">
      <c r="A281" s="14">
        <v>2465</v>
      </c>
      <c r="B281" s="15" t="s">
        <v>405</v>
      </c>
      <c r="C281" s="16">
        <v>7785</v>
      </c>
      <c r="D281" s="17" t="s">
        <v>176</v>
      </c>
      <c r="E281" s="144">
        <v>45126</v>
      </c>
      <c r="F281" s="18">
        <f t="shared" si="53"/>
        <v>8.0116731517509733E-3</v>
      </c>
      <c r="G281" s="6">
        <f t="shared" si="63"/>
        <v>8236</v>
      </c>
      <c r="H281" s="19">
        <v>1028000</v>
      </c>
      <c r="I281" s="20">
        <v>0</v>
      </c>
      <c r="J281" s="20">
        <v>1</v>
      </c>
      <c r="K281" s="20">
        <v>0</v>
      </c>
      <c r="L281" s="21">
        <f t="shared" si="54"/>
        <v>0</v>
      </c>
      <c r="M281" s="21">
        <f t="shared" si="55"/>
        <v>7785</v>
      </c>
      <c r="N281" s="21">
        <f t="shared" si="56"/>
        <v>0</v>
      </c>
      <c r="O281" s="7">
        <f t="shared" si="57"/>
        <v>0</v>
      </c>
      <c r="P281" s="7">
        <f t="shared" si="58"/>
        <v>8236</v>
      </c>
      <c r="Q281" s="7">
        <f t="shared" si="59"/>
        <v>0</v>
      </c>
      <c r="R281" s="22">
        <f t="shared" si="60"/>
        <v>0</v>
      </c>
      <c r="S281" s="6">
        <f t="shared" si="61"/>
        <v>1028000</v>
      </c>
      <c r="T281" s="6">
        <f t="shared" si="62"/>
        <v>0</v>
      </c>
    </row>
    <row r="282" spans="1:20" x14ac:dyDescent="0.25">
      <c r="A282" s="14">
        <v>2466</v>
      </c>
      <c r="B282" s="15" t="s">
        <v>406</v>
      </c>
      <c r="C282" s="16">
        <v>7785</v>
      </c>
      <c r="D282" s="17" t="s">
        <v>176</v>
      </c>
      <c r="E282" s="144">
        <v>45126</v>
      </c>
      <c r="F282" s="18">
        <f t="shared" si="53"/>
        <v>8.0116731517509733E-3</v>
      </c>
      <c r="G282" s="6">
        <f t="shared" si="63"/>
        <v>8236</v>
      </c>
      <c r="H282" s="19">
        <v>1028000</v>
      </c>
      <c r="I282" s="20">
        <v>0</v>
      </c>
      <c r="J282" s="20">
        <v>1</v>
      </c>
      <c r="K282" s="20">
        <v>0</v>
      </c>
      <c r="L282" s="21">
        <f t="shared" si="54"/>
        <v>0</v>
      </c>
      <c r="M282" s="21">
        <f t="shared" si="55"/>
        <v>7785</v>
      </c>
      <c r="N282" s="21">
        <f t="shared" si="56"/>
        <v>0</v>
      </c>
      <c r="O282" s="7">
        <f t="shared" si="57"/>
        <v>0</v>
      </c>
      <c r="P282" s="7">
        <f t="shared" si="58"/>
        <v>8236</v>
      </c>
      <c r="Q282" s="7">
        <f t="shared" si="59"/>
        <v>0</v>
      </c>
      <c r="R282" s="22">
        <f t="shared" si="60"/>
        <v>0</v>
      </c>
      <c r="S282" s="6">
        <f t="shared" si="61"/>
        <v>1028000</v>
      </c>
      <c r="T282" s="6">
        <f t="shared" si="62"/>
        <v>0</v>
      </c>
    </row>
    <row r="283" spans="1:20" x14ac:dyDescent="0.25">
      <c r="A283" s="14">
        <v>2467</v>
      </c>
      <c r="B283" s="15" t="s">
        <v>407</v>
      </c>
      <c r="C283" s="16">
        <v>7796</v>
      </c>
      <c r="D283" s="17" t="s">
        <v>176</v>
      </c>
      <c r="E283" s="144">
        <v>45126</v>
      </c>
      <c r="F283" s="18">
        <f t="shared" si="53"/>
        <v>8.5347150259067351E-3</v>
      </c>
      <c r="G283" s="6">
        <f t="shared" si="63"/>
        <v>8236</v>
      </c>
      <c r="H283" s="19">
        <v>965000</v>
      </c>
      <c r="I283" s="20">
        <v>0</v>
      </c>
      <c r="J283" s="20">
        <v>1</v>
      </c>
      <c r="K283" s="20">
        <v>0</v>
      </c>
      <c r="L283" s="21">
        <f t="shared" si="54"/>
        <v>0</v>
      </c>
      <c r="M283" s="21">
        <f t="shared" si="55"/>
        <v>7796</v>
      </c>
      <c r="N283" s="21">
        <f t="shared" si="56"/>
        <v>0</v>
      </c>
      <c r="O283" s="7">
        <f t="shared" si="57"/>
        <v>0</v>
      </c>
      <c r="P283" s="7">
        <f t="shared" si="58"/>
        <v>8236</v>
      </c>
      <c r="Q283" s="7">
        <f t="shared" si="59"/>
        <v>0</v>
      </c>
      <c r="R283" s="22">
        <f t="shared" si="60"/>
        <v>0</v>
      </c>
      <c r="S283" s="6">
        <f t="shared" si="61"/>
        <v>965000</v>
      </c>
      <c r="T283" s="6">
        <f t="shared" si="62"/>
        <v>0</v>
      </c>
    </row>
    <row r="284" spans="1:20" x14ac:dyDescent="0.25">
      <c r="A284" s="14">
        <v>2468</v>
      </c>
      <c r="B284" s="15" t="s">
        <v>408</v>
      </c>
      <c r="C284" s="16">
        <v>7796</v>
      </c>
      <c r="D284" s="17" t="s">
        <v>176</v>
      </c>
      <c r="E284" s="144">
        <v>45126</v>
      </c>
      <c r="F284" s="18">
        <f t="shared" si="53"/>
        <v>7.8888888888888897E-3</v>
      </c>
      <c r="G284" s="6">
        <f t="shared" si="63"/>
        <v>8236</v>
      </c>
      <c r="H284" s="19">
        <v>1044000</v>
      </c>
      <c r="I284" s="20">
        <v>0</v>
      </c>
      <c r="J284" s="20">
        <v>1</v>
      </c>
      <c r="K284" s="20">
        <v>0</v>
      </c>
      <c r="L284" s="21">
        <f t="shared" si="54"/>
        <v>0</v>
      </c>
      <c r="M284" s="21">
        <f t="shared" si="55"/>
        <v>7796</v>
      </c>
      <c r="N284" s="21">
        <f t="shared" si="56"/>
        <v>0</v>
      </c>
      <c r="O284" s="7">
        <f t="shared" si="57"/>
        <v>0</v>
      </c>
      <c r="P284" s="7">
        <f t="shared" si="58"/>
        <v>8236</v>
      </c>
      <c r="Q284" s="7">
        <f t="shared" si="59"/>
        <v>0</v>
      </c>
      <c r="R284" s="22">
        <f t="shared" si="60"/>
        <v>0</v>
      </c>
      <c r="S284" s="6">
        <f t="shared" si="61"/>
        <v>1044000</v>
      </c>
      <c r="T284" s="6">
        <f t="shared" si="62"/>
        <v>0</v>
      </c>
    </row>
    <row r="285" spans="1:20" x14ac:dyDescent="0.25">
      <c r="A285" s="14">
        <v>2469</v>
      </c>
      <c r="B285" s="15" t="s">
        <v>409</v>
      </c>
      <c r="C285" s="16">
        <v>5852</v>
      </c>
      <c r="D285" s="17" t="s">
        <v>176</v>
      </c>
      <c r="E285" s="144">
        <v>45127</v>
      </c>
      <c r="F285" s="18">
        <f t="shared" si="53"/>
        <v>8.0272904483430791E-3</v>
      </c>
      <c r="G285" s="6">
        <f t="shared" si="63"/>
        <v>8236</v>
      </c>
      <c r="H285" s="19">
        <v>1026000</v>
      </c>
      <c r="I285" s="20">
        <v>0</v>
      </c>
      <c r="J285" s="20">
        <v>1</v>
      </c>
      <c r="K285" s="20">
        <v>0</v>
      </c>
      <c r="L285" s="21">
        <f t="shared" si="54"/>
        <v>0</v>
      </c>
      <c r="M285" s="21">
        <f t="shared" si="55"/>
        <v>5852</v>
      </c>
      <c r="N285" s="21">
        <f t="shared" si="56"/>
        <v>0</v>
      </c>
      <c r="O285" s="7">
        <f t="shared" si="57"/>
        <v>0</v>
      </c>
      <c r="P285" s="7">
        <f t="shared" si="58"/>
        <v>8236</v>
      </c>
      <c r="Q285" s="7">
        <f t="shared" si="59"/>
        <v>0</v>
      </c>
      <c r="R285" s="22">
        <f t="shared" si="60"/>
        <v>0</v>
      </c>
      <c r="S285" s="6">
        <f t="shared" si="61"/>
        <v>1026000</v>
      </c>
      <c r="T285" s="6">
        <f t="shared" si="62"/>
        <v>0</v>
      </c>
    </row>
    <row r="286" spans="1:20" x14ac:dyDescent="0.25">
      <c r="A286" s="14">
        <v>2470</v>
      </c>
      <c r="B286" s="15" t="s">
        <v>410</v>
      </c>
      <c r="C286" s="16">
        <v>5852</v>
      </c>
      <c r="D286" s="17" t="s">
        <v>176</v>
      </c>
      <c r="E286" s="144">
        <v>45127</v>
      </c>
      <c r="F286" s="18">
        <f t="shared" si="53"/>
        <v>1.0751958224543081E-2</v>
      </c>
      <c r="G286" s="6">
        <f t="shared" si="63"/>
        <v>8236</v>
      </c>
      <c r="H286" s="19">
        <v>766000</v>
      </c>
      <c r="I286" s="20">
        <v>0</v>
      </c>
      <c r="J286" s="20">
        <v>1</v>
      </c>
      <c r="K286" s="20">
        <v>0</v>
      </c>
      <c r="L286" s="21">
        <f t="shared" si="54"/>
        <v>0</v>
      </c>
      <c r="M286" s="21">
        <f t="shared" si="55"/>
        <v>5852</v>
      </c>
      <c r="N286" s="21">
        <f t="shared" si="56"/>
        <v>0</v>
      </c>
      <c r="O286" s="7">
        <f t="shared" si="57"/>
        <v>0</v>
      </c>
      <c r="P286" s="7">
        <f t="shared" si="58"/>
        <v>8236</v>
      </c>
      <c r="Q286" s="7">
        <f t="shared" si="59"/>
        <v>0</v>
      </c>
      <c r="R286" s="22">
        <f t="shared" si="60"/>
        <v>0</v>
      </c>
      <c r="S286" s="6">
        <f t="shared" si="61"/>
        <v>766000</v>
      </c>
      <c r="T286" s="6">
        <f t="shared" si="62"/>
        <v>0</v>
      </c>
    </row>
    <row r="287" spans="1:20" x14ac:dyDescent="0.25">
      <c r="A287" s="14">
        <v>2471</v>
      </c>
      <c r="B287" s="15" t="s">
        <v>411</v>
      </c>
      <c r="C287" s="16">
        <v>10345</v>
      </c>
      <c r="D287" s="17" t="s">
        <v>176</v>
      </c>
      <c r="E287" s="144">
        <v>45127</v>
      </c>
      <c r="F287" s="18">
        <f t="shared" si="53"/>
        <v>5.8912732474964234E-3</v>
      </c>
      <c r="G287" s="6">
        <f t="shared" si="63"/>
        <v>8236</v>
      </c>
      <c r="H287" s="19">
        <v>1398000</v>
      </c>
      <c r="I287" s="20">
        <v>0</v>
      </c>
      <c r="J287" s="20">
        <v>1</v>
      </c>
      <c r="K287" s="20">
        <v>0</v>
      </c>
      <c r="L287" s="21">
        <f t="shared" si="54"/>
        <v>0</v>
      </c>
      <c r="M287" s="21">
        <f t="shared" si="55"/>
        <v>10345</v>
      </c>
      <c r="N287" s="21">
        <f t="shared" si="56"/>
        <v>0</v>
      </c>
      <c r="O287" s="7">
        <f t="shared" si="57"/>
        <v>0</v>
      </c>
      <c r="P287" s="7">
        <f t="shared" si="58"/>
        <v>8236</v>
      </c>
      <c r="Q287" s="7">
        <f t="shared" si="59"/>
        <v>0</v>
      </c>
      <c r="R287" s="22">
        <f t="shared" si="60"/>
        <v>0</v>
      </c>
      <c r="S287" s="6">
        <f t="shared" si="61"/>
        <v>1398000</v>
      </c>
      <c r="T287" s="6">
        <f t="shared" si="62"/>
        <v>0</v>
      </c>
    </row>
    <row r="288" spans="1:20" x14ac:dyDescent="0.25">
      <c r="A288" s="14">
        <v>2472</v>
      </c>
      <c r="B288" s="15" t="s">
        <v>412</v>
      </c>
      <c r="C288" s="16">
        <v>10345</v>
      </c>
      <c r="D288" s="17" t="s">
        <v>176</v>
      </c>
      <c r="E288" s="144">
        <v>45127</v>
      </c>
      <c r="F288" s="18">
        <f t="shared" si="53"/>
        <v>5.8912732474964234E-3</v>
      </c>
      <c r="G288" s="6">
        <f t="shared" si="63"/>
        <v>8236</v>
      </c>
      <c r="H288" s="19">
        <v>1398000</v>
      </c>
      <c r="I288" s="20">
        <v>0</v>
      </c>
      <c r="J288" s="20">
        <v>1</v>
      </c>
      <c r="K288" s="20">
        <v>0</v>
      </c>
      <c r="L288" s="21">
        <f t="shared" si="54"/>
        <v>0</v>
      </c>
      <c r="M288" s="21">
        <f t="shared" si="55"/>
        <v>10345</v>
      </c>
      <c r="N288" s="21">
        <f t="shared" si="56"/>
        <v>0</v>
      </c>
      <c r="O288" s="7">
        <f t="shared" si="57"/>
        <v>0</v>
      </c>
      <c r="P288" s="7">
        <f t="shared" si="58"/>
        <v>8236</v>
      </c>
      <c r="Q288" s="7">
        <f t="shared" si="59"/>
        <v>0</v>
      </c>
      <c r="R288" s="22">
        <f t="shared" si="60"/>
        <v>0</v>
      </c>
      <c r="S288" s="6">
        <f t="shared" si="61"/>
        <v>1398000</v>
      </c>
      <c r="T288" s="6">
        <f t="shared" si="62"/>
        <v>0</v>
      </c>
    </row>
    <row r="289" spans="1:20" x14ac:dyDescent="0.25">
      <c r="A289" s="14">
        <v>2473</v>
      </c>
      <c r="B289" s="15" t="s">
        <v>413</v>
      </c>
      <c r="C289" s="16">
        <v>5852</v>
      </c>
      <c r="D289" s="17" t="s">
        <v>176</v>
      </c>
      <c r="E289" s="144">
        <v>45127</v>
      </c>
      <c r="F289" s="18">
        <f t="shared" si="53"/>
        <v>1.0751958224543081E-2</v>
      </c>
      <c r="G289" s="6">
        <f t="shared" si="63"/>
        <v>8236</v>
      </c>
      <c r="H289" s="19">
        <v>766000</v>
      </c>
      <c r="I289" s="20">
        <v>0</v>
      </c>
      <c r="J289" s="20">
        <v>1</v>
      </c>
      <c r="K289" s="20">
        <v>0</v>
      </c>
      <c r="L289" s="21">
        <f t="shared" si="54"/>
        <v>0</v>
      </c>
      <c r="M289" s="21">
        <f t="shared" si="55"/>
        <v>5852</v>
      </c>
      <c r="N289" s="21">
        <f t="shared" si="56"/>
        <v>0</v>
      </c>
      <c r="O289" s="7">
        <f t="shared" si="57"/>
        <v>0</v>
      </c>
      <c r="P289" s="7">
        <f t="shared" si="58"/>
        <v>8236</v>
      </c>
      <c r="Q289" s="7">
        <f t="shared" si="59"/>
        <v>0</v>
      </c>
      <c r="R289" s="22">
        <f t="shared" si="60"/>
        <v>0</v>
      </c>
      <c r="S289" s="6">
        <f t="shared" si="61"/>
        <v>766000</v>
      </c>
      <c r="T289" s="6">
        <f t="shared" si="62"/>
        <v>0</v>
      </c>
    </row>
    <row r="290" spans="1:20" x14ac:dyDescent="0.25">
      <c r="A290" s="14">
        <v>2474</v>
      </c>
      <c r="B290" s="15" t="s">
        <v>414</v>
      </c>
      <c r="C290" s="16">
        <v>10345</v>
      </c>
      <c r="D290" s="17" t="s">
        <v>176</v>
      </c>
      <c r="E290" s="144">
        <v>45127</v>
      </c>
      <c r="F290" s="18">
        <f t="shared" si="53"/>
        <v>5.9811183732752359E-3</v>
      </c>
      <c r="G290" s="6">
        <f t="shared" si="63"/>
        <v>8236</v>
      </c>
      <c r="H290" s="19">
        <v>1377000</v>
      </c>
      <c r="I290" s="20">
        <v>0</v>
      </c>
      <c r="J290" s="20">
        <v>1</v>
      </c>
      <c r="K290" s="20">
        <v>0</v>
      </c>
      <c r="L290" s="21">
        <f t="shared" si="54"/>
        <v>0</v>
      </c>
      <c r="M290" s="21">
        <f t="shared" si="55"/>
        <v>10345</v>
      </c>
      <c r="N290" s="21">
        <f t="shared" si="56"/>
        <v>0</v>
      </c>
      <c r="O290" s="7">
        <f t="shared" si="57"/>
        <v>0</v>
      </c>
      <c r="P290" s="7">
        <f t="shared" si="58"/>
        <v>8236</v>
      </c>
      <c r="Q290" s="7">
        <f t="shared" si="59"/>
        <v>0</v>
      </c>
      <c r="R290" s="22">
        <f t="shared" si="60"/>
        <v>0</v>
      </c>
      <c r="S290" s="6">
        <f t="shared" si="61"/>
        <v>1377000</v>
      </c>
      <c r="T290" s="6">
        <f t="shared" si="62"/>
        <v>0</v>
      </c>
    </row>
    <row r="291" spans="1:20" x14ac:dyDescent="0.25">
      <c r="A291" s="14">
        <v>2475</v>
      </c>
      <c r="B291" s="15" t="s">
        <v>415</v>
      </c>
      <c r="C291" s="16">
        <v>5852</v>
      </c>
      <c r="D291" s="17" t="s">
        <v>176</v>
      </c>
      <c r="E291" s="144">
        <v>45127</v>
      </c>
      <c r="F291" s="18">
        <f t="shared" si="53"/>
        <v>1.0751958224543081E-2</v>
      </c>
      <c r="G291" s="6">
        <f t="shared" si="63"/>
        <v>8236</v>
      </c>
      <c r="H291" s="19">
        <v>766000</v>
      </c>
      <c r="I291" s="20">
        <v>0</v>
      </c>
      <c r="J291" s="20">
        <v>1</v>
      </c>
      <c r="K291" s="20">
        <v>0</v>
      </c>
      <c r="L291" s="21">
        <f t="shared" si="54"/>
        <v>0</v>
      </c>
      <c r="M291" s="21">
        <f t="shared" si="55"/>
        <v>5852</v>
      </c>
      <c r="N291" s="21">
        <f t="shared" si="56"/>
        <v>0</v>
      </c>
      <c r="O291" s="7">
        <f t="shared" si="57"/>
        <v>0</v>
      </c>
      <c r="P291" s="7">
        <f t="shared" si="58"/>
        <v>8236</v>
      </c>
      <c r="Q291" s="7">
        <f t="shared" si="59"/>
        <v>0</v>
      </c>
      <c r="R291" s="22">
        <f t="shared" si="60"/>
        <v>0</v>
      </c>
      <c r="S291" s="6">
        <f t="shared" si="61"/>
        <v>766000</v>
      </c>
      <c r="T291" s="6">
        <f t="shared" si="62"/>
        <v>0</v>
      </c>
    </row>
    <row r="292" spans="1:20" x14ac:dyDescent="0.25">
      <c r="A292" s="14">
        <v>2464</v>
      </c>
      <c r="B292" s="15" t="s">
        <v>416</v>
      </c>
      <c r="C292" s="16">
        <v>13010</v>
      </c>
      <c r="D292" s="17" t="s">
        <v>136</v>
      </c>
      <c r="E292" s="144">
        <v>45107</v>
      </c>
      <c r="F292" s="18">
        <f t="shared" si="53"/>
        <v>0</v>
      </c>
      <c r="G292" s="6">
        <f t="shared" si="63"/>
        <v>0</v>
      </c>
      <c r="H292" s="19">
        <v>2376000</v>
      </c>
      <c r="I292" s="20">
        <v>0</v>
      </c>
      <c r="J292" s="20">
        <v>1</v>
      </c>
      <c r="K292" s="20">
        <v>0</v>
      </c>
      <c r="L292" s="21">
        <f t="shared" si="54"/>
        <v>0</v>
      </c>
      <c r="M292" s="21">
        <f t="shared" si="55"/>
        <v>13010</v>
      </c>
      <c r="N292" s="21">
        <f t="shared" si="56"/>
        <v>0</v>
      </c>
      <c r="O292" s="7">
        <f t="shared" si="57"/>
        <v>0</v>
      </c>
      <c r="P292" s="7">
        <f t="shared" si="58"/>
        <v>0</v>
      </c>
      <c r="Q292" s="7">
        <f t="shared" si="59"/>
        <v>0</v>
      </c>
      <c r="R292" s="22">
        <f t="shared" si="60"/>
        <v>0</v>
      </c>
      <c r="S292" s="6">
        <f t="shared" si="61"/>
        <v>2376000</v>
      </c>
      <c r="T292" s="6">
        <f t="shared" si="62"/>
        <v>0</v>
      </c>
    </row>
    <row r="293" spans="1:20" x14ac:dyDescent="0.25">
      <c r="A293" s="14">
        <v>223</v>
      </c>
      <c r="B293" s="15" t="s">
        <v>417</v>
      </c>
      <c r="C293" s="16">
        <v>4902</v>
      </c>
      <c r="D293" s="17" t="s">
        <v>75</v>
      </c>
      <c r="E293" s="144">
        <v>45061</v>
      </c>
      <c r="F293" s="18">
        <f t="shared" si="53"/>
        <v>0.33682640492686683</v>
      </c>
      <c r="G293" s="6">
        <f t="shared" si="63"/>
        <v>437537.5</v>
      </c>
      <c r="H293" s="19">
        <v>1299000</v>
      </c>
      <c r="I293" s="20">
        <v>1</v>
      </c>
      <c r="J293" s="20">
        <v>0</v>
      </c>
      <c r="K293" s="20">
        <v>0</v>
      </c>
      <c r="L293" s="21">
        <f t="shared" si="54"/>
        <v>4902</v>
      </c>
      <c r="M293" s="21">
        <f t="shared" si="55"/>
        <v>0</v>
      </c>
      <c r="N293" s="21">
        <f t="shared" si="56"/>
        <v>0</v>
      </c>
      <c r="O293" s="7">
        <f t="shared" si="57"/>
        <v>437537.5</v>
      </c>
      <c r="P293" s="7">
        <f t="shared" si="58"/>
        <v>0</v>
      </c>
      <c r="Q293" s="7">
        <f t="shared" si="59"/>
        <v>0</v>
      </c>
      <c r="R293" s="22">
        <f t="shared" si="60"/>
        <v>1299000</v>
      </c>
      <c r="S293" s="6">
        <f t="shared" si="61"/>
        <v>0</v>
      </c>
      <c r="T293" s="6">
        <f t="shared" si="62"/>
        <v>0</v>
      </c>
    </row>
    <row r="294" spans="1:20" x14ac:dyDescent="0.25">
      <c r="A294" s="14">
        <v>228</v>
      </c>
      <c r="B294" s="15" t="s">
        <v>418</v>
      </c>
      <c r="C294" s="16">
        <v>24337</v>
      </c>
      <c r="D294" s="17" t="s">
        <v>63</v>
      </c>
      <c r="E294" s="144">
        <v>46195</v>
      </c>
      <c r="F294" s="18">
        <f t="shared" si="53"/>
        <v>0</v>
      </c>
      <c r="G294" s="6">
        <f t="shared" si="63"/>
        <v>0</v>
      </c>
      <c r="H294" s="19">
        <v>6280000</v>
      </c>
      <c r="I294" s="20">
        <v>1</v>
      </c>
      <c r="J294" s="20">
        <v>0</v>
      </c>
      <c r="K294" s="20">
        <v>0</v>
      </c>
      <c r="L294" s="21">
        <f t="shared" si="54"/>
        <v>24337</v>
      </c>
      <c r="M294" s="21">
        <f t="shared" si="55"/>
        <v>0</v>
      </c>
      <c r="N294" s="21">
        <f t="shared" si="56"/>
        <v>0</v>
      </c>
      <c r="O294" s="7">
        <f t="shared" si="57"/>
        <v>0</v>
      </c>
      <c r="P294" s="7">
        <f t="shared" si="58"/>
        <v>0</v>
      </c>
      <c r="Q294" s="7">
        <f t="shared" si="59"/>
        <v>0</v>
      </c>
      <c r="R294" s="22">
        <f t="shared" si="60"/>
        <v>6280000</v>
      </c>
      <c r="S294" s="6">
        <f t="shared" si="61"/>
        <v>0</v>
      </c>
      <c r="T294" s="6">
        <f t="shared" si="62"/>
        <v>0</v>
      </c>
    </row>
    <row r="295" spans="1:20" x14ac:dyDescent="0.25">
      <c r="A295" s="14">
        <v>2215</v>
      </c>
      <c r="B295" s="15" t="s">
        <v>419</v>
      </c>
      <c r="C295" s="16">
        <v>37417</v>
      </c>
      <c r="D295" s="17" t="s">
        <v>132</v>
      </c>
      <c r="E295" s="144">
        <v>45706</v>
      </c>
      <c r="F295" s="18">
        <f t="shared" si="53"/>
        <v>3.8586956521739131E-3</v>
      </c>
      <c r="G295" s="6">
        <f t="shared" si="63"/>
        <v>20590</v>
      </c>
      <c r="H295" s="19">
        <v>5336000</v>
      </c>
      <c r="I295" s="20">
        <v>0</v>
      </c>
      <c r="J295" s="20">
        <v>1</v>
      </c>
      <c r="K295" s="20">
        <v>0</v>
      </c>
      <c r="L295" s="21">
        <f t="shared" si="54"/>
        <v>0</v>
      </c>
      <c r="M295" s="21">
        <f t="shared" si="55"/>
        <v>37417</v>
      </c>
      <c r="N295" s="21">
        <f t="shared" si="56"/>
        <v>0</v>
      </c>
      <c r="O295" s="7">
        <f t="shared" si="57"/>
        <v>0</v>
      </c>
      <c r="P295" s="7">
        <f t="shared" si="58"/>
        <v>20590</v>
      </c>
      <c r="Q295" s="7">
        <f t="shared" si="59"/>
        <v>0</v>
      </c>
      <c r="R295" s="22">
        <f t="shared" si="60"/>
        <v>0</v>
      </c>
      <c r="S295" s="6">
        <f t="shared" si="61"/>
        <v>5336000</v>
      </c>
      <c r="T295" s="6">
        <f t="shared" si="62"/>
        <v>0</v>
      </c>
    </row>
    <row r="296" spans="1:20" x14ac:dyDescent="0.25">
      <c r="A296" s="14">
        <v>2372</v>
      </c>
      <c r="B296" s="15" t="s">
        <v>420</v>
      </c>
      <c r="C296" s="16">
        <v>58436</v>
      </c>
      <c r="D296" s="17" t="s">
        <v>265</v>
      </c>
      <c r="E296" s="144">
        <v>46044</v>
      </c>
      <c r="F296" s="18">
        <f t="shared" si="53"/>
        <v>0</v>
      </c>
      <c r="G296" s="6">
        <f t="shared" si="63"/>
        <v>0</v>
      </c>
      <c r="H296" s="19">
        <v>24346000</v>
      </c>
      <c r="I296" s="20">
        <v>0</v>
      </c>
      <c r="J296" s="20">
        <v>1</v>
      </c>
      <c r="K296" s="20">
        <v>0</v>
      </c>
      <c r="L296" s="21">
        <f t="shared" si="54"/>
        <v>0</v>
      </c>
      <c r="M296" s="21">
        <f t="shared" si="55"/>
        <v>58436</v>
      </c>
      <c r="N296" s="21">
        <f t="shared" si="56"/>
        <v>0</v>
      </c>
      <c r="O296" s="7">
        <f t="shared" si="57"/>
        <v>0</v>
      </c>
      <c r="P296" s="7">
        <f t="shared" si="58"/>
        <v>0</v>
      </c>
      <c r="Q296" s="7">
        <f t="shared" si="59"/>
        <v>0</v>
      </c>
      <c r="R296" s="22">
        <f t="shared" si="60"/>
        <v>0</v>
      </c>
      <c r="S296" s="6">
        <f t="shared" si="61"/>
        <v>24346000</v>
      </c>
      <c r="T296" s="6">
        <f t="shared" si="62"/>
        <v>0</v>
      </c>
    </row>
    <row r="297" spans="1:20" x14ac:dyDescent="0.25">
      <c r="A297" s="14">
        <v>2433</v>
      </c>
      <c r="B297" s="15" t="s">
        <v>421</v>
      </c>
      <c r="C297" s="16">
        <v>2224</v>
      </c>
      <c r="D297" s="17" t="s">
        <v>422</v>
      </c>
      <c r="E297" s="144">
        <v>45468</v>
      </c>
      <c r="F297" s="18">
        <f t="shared" si="53"/>
        <v>6.386476426799007E-3</v>
      </c>
      <c r="G297" s="6">
        <f t="shared" si="63"/>
        <v>5147.5</v>
      </c>
      <c r="H297" s="19">
        <v>806000</v>
      </c>
      <c r="I297" s="20">
        <v>1</v>
      </c>
      <c r="J297" s="20">
        <v>0</v>
      </c>
      <c r="K297" s="20">
        <v>0</v>
      </c>
      <c r="L297" s="21">
        <f t="shared" si="54"/>
        <v>2224</v>
      </c>
      <c r="M297" s="21">
        <f t="shared" si="55"/>
        <v>0</v>
      </c>
      <c r="N297" s="21">
        <f t="shared" si="56"/>
        <v>0</v>
      </c>
      <c r="O297" s="7">
        <f t="shared" si="57"/>
        <v>5147.5</v>
      </c>
      <c r="P297" s="7">
        <f t="shared" si="58"/>
        <v>0</v>
      </c>
      <c r="Q297" s="7">
        <f t="shared" si="59"/>
        <v>0</v>
      </c>
      <c r="R297" s="22">
        <f t="shared" si="60"/>
        <v>806000</v>
      </c>
      <c r="S297" s="6">
        <f t="shared" si="61"/>
        <v>0</v>
      </c>
      <c r="T297" s="6">
        <f t="shared" si="62"/>
        <v>0</v>
      </c>
    </row>
    <row r="298" spans="1:20" x14ac:dyDescent="0.25">
      <c r="A298" s="14">
        <v>2073</v>
      </c>
      <c r="B298" s="15" t="s">
        <v>423</v>
      </c>
      <c r="C298" s="16">
        <v>6465</v>
      </c>
      <c r="D298" s="17" t="s">
        <v>240</v>
      </c>
      <c r="E298" s="144">
        <v>45686</v>
      </c>
      <c r="F298" s="18">
        <f t="shared" si="53"/>
        <v>0.89996026490066228</v>
      </c>
      <c r="G298" s="6">
        <f t="shared" si="63"/>
        <v>679470</v>
      </c>
      <c r="H298" s="19">
        <v>755000</v>
      </c>
      <c r="I298" s="20">
        <v>0</v>
      </c>
      <c r="J298" s="20">
        <v>1</v>
      </c>
      <c r="K298" s="20">
        <v>0</v>
      </c>
      <c r="L298" s="21">
        <f t="shared" si="54"/>
        <v>0</v>
      </c>
      <c r="M298" s="21">
        <f t="shared" si="55"/>
        <v>6465</v>
      </c>
      <c r="N298" s="21">
        <f t="shared" si="56"/>
        <v>0</v>
      </c>
      <c r="O298" s="7">
        <f t="shared" si="57"/>
        <v>0</v>
      </c>
      <c r="P298" s="7">
        <f t="shared" si="58"/>
        <v>679470</v>
      </c>
      <c r="Q298" s="7">
        <f t="shared" si="59"/>
        <v>0</v>
      </c>
      <c r="R298" s="22">
        <f t="shared" si="60"/>
        <v>0</v>
      </c>
      <c r="S298" s="6">
        <f t="shared" si="61"/>
        <v>755000</v>
      </c>
      <c r="T298" s="6">
        <f t="shared" si="62"/>
        <v>0</v>
      </c>
    </row>
    <row r="299" spans="1:20" x14ac:dyDescent="0.25">
      <c r="A299" s="14">
        <v>441</v>
      </c>
      <c r="B299" s="15" t="s">
        <v>424</v>
      </c>
      <c r="C299" s="16">
        <v>7545</v>
      </c>
      <c r="D299" s="17" t="s">
        <v>227</v>
      </c>
      <c r="E299" s="144">
        <v>45021</v>
      </c>
      <c r="F299" s="18">
        <f t="shared" si="53"/>
        <v>4.9320759911894274E-2</v>
      </c>
      <c r="G299" s="6">
        <f t="shared" si="63"/>
        <v>89566.5</v>
      </c>
      <c r="H299" s="19">
        <v>1816000</v>
      </c>
      <c r="I299" s="20">
        <v>1</v>
      </c>
      <c r="J299" s="20">
        <v>0</v>
      </c>
      <c r="K299" s="20">
        <v>0</v>
      </c>
      <c r="L299" s="21">
        <f t="shared" si="54"/>
        <v>7545</v>
      </c>
      <c r="M299" s="21">
        <f t="shared" si="55"/>
        <v>0</v>
      </c>
      <c r="N299" s="21">
        <f t="shared" si="56"/>
        <v>0</v>
      </c>
      <c r="O299" s="7">
        <f t="shared" si="57"/>
        <v>89566.5</v>
      </c>
      <c r="P299" s="7">
        <f t="shared" si="58"/>
        <v>0</v>
      </c>
      <c r="Q299" s="7">
        <f t="shared" si="59"/>
        <v>0</v>
      </c>
      <c r="R299" s="22">
        <f t="shared" si="60"/>
        <v>1816000</v>
      </c>
      <c r="S299" s="6">
        <f t="shared" si="61"/>
        <v>0</v>
      </c>
      <c r="T299" s="6">
        <f t="shared" si="62"/>
        <v>0</v>
      </c>
    </row>
    <row r="300" spans="1:20" x14ac:dyDescent="0.25">
      <c r="A300" s="14">
        <v>421</v>
      </c>
      <c r="B300" s="15" t="s">
        <v>425</v>
      </c>
      <c r="C300" s="16">
        <v>21238</v>
      </c>
      <c r="D300" s="17" t="s">
        <v>426</v>
      </c>
      <c r="E300" s="144">
        <v>45390</v>
      </c>
      <c r="F300" s="18">
        <f t="shared" si="53"/>
        <v>0.94820803488909422</v>
      </c>
      <c r="G300" s="6">
        <f t="shared" si="63"/>
        <v>8207688.75</v>
      </c>
      <c r="H300" s="19">
        <v>8656000</v>
      </c>
      <c r="I300" s="20">
        <v>1</v>
      </c>
      <c r="J300" s="20">
        <v>0</v>
      </c>
      <c r="K300" s="20">
        <v>0</v>
      </c>
      <c r="L300" s="21">
        <f t="shared" si="54"/>
        <v>21238</v>
      </c>
      <c r="M300" s="21">
        <f t="shared" si="55"/>
        <v>0</v>
      </c>
      <c r="N300" s="21">
        <f t="shared" si="56"/>
        <v>0</v>
      </c>
      <c r="O300" s="7">
        <f t="shared" si="57"/>
        <v>8207688.75</v>
      </c>
      <c r="P300" s="7">
        <f t="shared" si="58"/>
        <v>0</v>
      </c>
      <c r="Q300" s="7">
        <f t="shared" si="59"/>
        <v>0</v>
      </c>
      <c r="R300" s="22">
        <f t="shared" si="60"/>
        <v>8656000</v>
      </c>
      <c r="S300" s="6">
        <f t="shared" si="61"/>
        <v>0</v>
      </c>
      <c r="T300" s="6">
        <f t="shared" si="62"/>
        <v>0</v>
      </c>
    </row>
    <row r="301" spans="1:20" x14ac:dyDescent="0.25">
      <c r="A301" s="14">
        <v>1988</v>
      </c>
      <c r="B301" s="15" t="s">
        <v>427</v>
      </c>
      <c r="C301" s="16">
        <v>15199</v>
      </c>
      <c r="D301" s="17" t="s">
        <v>144</v>
      </c>
      <c r="E301" s="144">
        <v>40252</v>
      </c>
      <c r="F301" s="18" t="str">
        <f t="shared" si="53"/>
        <v/>
      </c>
      <c r="G301" s="6" t="s">
        <v>35</v>
      </c>
      <c r="H301" s="19">
        <v>2591000</v>
      </c>
      <c r="I301" s="20">
        <v>0</v>
      </c>
      <c r="J301" s="20">
        <v>0</v>
      </c>
      <c r="K301" s="20">
        <v>1</v>
      </c>
      <c r="L301" s="21">
        <f t="shared" si="54"/>
        <v>0</v>
      </c>
      <c r="M301" s="21">
        <f t="shared" si="55"/>
        <v>0</v>
      </c>
      <c r="N301" s="21">
        <f t="shared" si="56"/>
        <v>15199</v>
      </c>
      <c r="O301" s="7" t="str">
        <f t="shared" si="57"/>
        <v/>
      </c>
      <c r="P301" s="7" t="str">
        <f t="shared" si="58"/>
        <v/>
      </c>
      <c r="Q301" s="7" t="str">
        <f t="shared" si="59"/>
        <v/>
      </c>
      <c r="R301" s="22">
        <f t="shared" si="60"/>
        <v>0</v>
      </c>
      <c r="S301" s="6">
        <f t="shared" si="61"/>
        <v>0</v>
      </c>
      <c r="T301" s="6">
        <f t="shared" si="62"/>
        <v>2591000</v>
      </c>
    </row>
    <row r="302" spans="1:20" x14ac:dyDescent="0.25">
      <c r="A302" s="14">
        <v>2072</v>
      </c>
      <c r="B302" s="15" t="s">
        <v>428</v>
      </c>
      <c r="C302" s="16">
        <v>6274</v>
      </c>
      <c r="D302" s="17" t="s">
        <v>240</v>
      </c>
      <c r="E302" s="144">
        <v>45686</v>
      </c>
      <c r="F302" s="18">
        <f t="shared" si="53"/>
        <v>0.57775635103926093</v>
      </c>
      <c r="G302" s="6">
        <f>VLOOKUP(A302,RANGE2,9,FALSE())</f>
        <v>500337</v>
      </c>
      <c r="H302" s="19">
        <v>866000</v>
      </c>
      <c r="I302" s="20">
        <v>0</v>
      </c>
      <c r="J302" s="20">
        <v>1</v>
      </c>
      <c r="K302" s="20">
        <v>0</v>
      </c>
      <c r="L302" s="21">
        <f t="shared" si="54"/>
        <v>0</v>
      </c>
      <c r="M302" s="21">
        <f t="shared" si="55"/>
        <v>6274</v>
      </c>
      <c r="N302" s="21">
        <f t="shared" si="56"/>
        <v>0</v>
      </c>
      <c r="O302" s="7">
        <f t="shared" si="57"/>
        <v>0</v>
      </c>
      <c r="P302" s="7">
        <f t="shared" si="58"/>
        <v>500337</v>
      </c>
      <c r="Q302" s="7">
        <f t="shared" si="59"/>
        <v>0</v>
      </c>
      <c r="R302" s="22">
        <f t="shared" si="60"/>
        <v>0</v>
      </c>
      <c r="S302" s="6">
        <f t="shared" si="61"/>
        <v>866000</v>
      </c>
      <c r="T302" s="6">
        <f t="shared" si="62"/>
        <v>0</v>
      </c>
    </row>
    <row r="303" spans="1:20" x14ac:dyDescent="0.25">
      <c r="A303" s="14">
        <v>2392</v>
      </c>
      <c r="B303" s="15" t="s">
        <v>429</v>
      </c>
      <c r="C303" s="16">
        <v>23196</v>
      </c>
      <c r="D303" s="17" t="s">
        <v>168</v>
      </c>
      <c r="E303" s="144">
        <v>45110</v>
      </c>
      <c r="F303" s="18">
        <f t="shared" si="53"/>
        <v>1.3378536994340809E-2</v>
      </c>
      <c r="G303" s="6">
        <f>VLOOKUP(A303,RANGE2,9,FALSE())</f>
        <v>63829</v>
      </c>
      <c r="H303" s="19">
        <v>4771000</v>
      </c>
      <c r="I303" s="20">
        <v>0</v>
      </c>
      <c r="J303" s="20">
        <v>1</v>
      </c>
      <c r="K303" s="20">
        <v>0</v>
      </c>
      <c r="L303" s="21">
        <f t="shared" si="54"/>
        <v>0</v>
      </c>
      <c r="M303" s="21">
        <f t="shared" si="55"/>
        <v>23196</v>
      </c>
      <c r="N303" s="21">
        <f t="shared" si="56"/>
        <v>0</v>
      </c>
      <c r="O303" s="7">
        <f t="shared" si="57"/>
        <v>0</v>
      </c>
      <c r="P303" s="7">
        <f t="shared" si="58"/>
        <v>63829</v>
      </c>
      <c r="Q303" s="7">
        <f t="shared" si="59"/>
        <v>0</v>
      </c>
      <c r="R303" s="22">
        <f t="shared" si="60"/>
        <v>0</v>
      </c>
      <c r="S303" s="6">
        <f t="shared" si="61"/>
        <v>4771000</v>
      </c>
      <c r="T303" s="6">
        <f t="shared" si="62"/>
        <v>0</v>
      </c>
    </row>
    <row r="304" spans="1:20" x14ac:dyDescent="0.25">
      <c r="A304" s="14">
        <v>2427</v>
      </c>
      <c r="B304" s="15" t="s">
        <v>430</v>
      </c>
      <c r="C304" s="16">
        <v>41282</v>
      </c>
      <c r="D304" s="17" t="s">
        <v>81</v>
      </c>
      <c r="E304" s="144">
        <v>44747</v>
      </c>
      <c r="F304" s="18">
        <f t="shared" si="53"/>
        <v>6.3522653791130188E-2</v>
      </c>
      <c r="G304" s="6">
        <f>VLOOKUP(A304,RANGE2,9,FALSE())</f>
        <v>444023.35</v>
      </c>
      <c r="H304" s="19">
        <v>6990000</v>
      </c>
      <c r="I304" s="20">
        <v>0</v>
      </c>
      <c r="J304" s="20">
        <v>1</v>
      </c>
      <c r="K304" s="20">
        <v>0</v>
      </c>
      <c r="L304" s="21">
        <f t="shared" si="54"/>
        <v>0</v>
      </c>
      <c r="M304" s="21">
        <f t="shared" si="55"/>
        <v>41282</v>
      </c>
      <c r="N304" s="21">
        <f t="shared" si="56"/>
        <v>0</v>
      </c>
      <c r="O304" s="7">
        <f t="shared" si="57"/>
        <v>0</v>
      </c>
      <c r="P304" s="7">
        <f t="shared" si="58"/>
        <v>444023.35</v>
      </c>
      <c r="Q304" s="7">
        <f t="shared" si="59"/>
        <v>0</v>
      </c>
      <c r="R304" s="22">
        <f t="shared" si="60"/>
        <v>0</v>
      </c>
      <c r="S304" s="6">
        <f t="shared" si="61"/>
        <v>6990000</v>
      </c>
      <c r="T304" s="6">
        <f t="shared" si="62"/>
        <v>0</v>
      </c>
    </row>
    <row r="305" spans="1:20" x14ac:dyDescent="0.25">
      <c r="A305" s="14">
        <v>7575</v>
      </c>
      <c r="B305" s="15" t="s">
        <v>431</v>
      </c>
      <c r="C305" s="16">
        <v>12093</v>
      </c>
      <c r="D305" s="17" t="s">
        <v>432</v>
      </c>
      <c r="E305" s="144">
        <v>41040</v>
      </c>
      <c r="F305" s="18">
        <f t="shared" si="53"/>
        <v>7.8061952040526461E-2</v>
      </c>
      <c r="G305" s="6">
        <f>VLOOKUP(A305,RANGE2,9,FALSE())</f>
        <v>824412.27549999999</v>
      </c>
      <c r="H305" s="19">
        <v>10561000</v>
      </c>
      <c r="I305" s="20">
        <v>0</v>
      </c>
      <c r="J305" s="20">
        <v>1</v>
      </c>
      <c r="K305" s="20">
        <v>0</v>
      </c>
      <c r="L305" s="21">
        <f t="shared" si="54"/>
        <v>0</v>
      </c>
      <c r="M305" s="21">
        <f t="shared" si="55"/>
        <v>12093</v>
      </c>
      <c r="N305" s="21">
        <f t="shared" si="56"/>
        <v>0</v>
      </c>
      <c r="O305" s="7">
        <f t="shared" si="57"/>
        <v>0</v>
      </c>
      <c r="P305" s="7">
        <f t="shared" si="58"/>
        <v>824412.27549999999</v>
      </c>
      <c r="Q305" s="7">
        <f t="shared" si="59"/>
        <v>0</v>
      </c>
      <c r="R305" s="22">
        <f t="shared" si="60"/>
        <v>0</v>
      </c>
      <c r="S305" s="6">
        <f t="shared" si="61"/>
        <v>10561000</v>
      </c>
      <c r="T305" s="6">
        <f t="shared" si="62"/>
        <v>0</v>
      </c>
    </row>
    <row r="306" spans="1:20" x14ac:dyDescent="0.25">
      <c r="A306" s="14">
        <v>5610</v>
      </c>
      <c r="B306" s="15" t="s">
        <v>433</v>
      </c>
      <c r="C306" s="16">
        <v>37749</v>
      </c>
      <c r="D306" s="17" t="s">
        <v>265</v>
      </c>
      <c r="F306" s="18" t="str">
        <f t="shared" si="53"/>
        <v/>
      </c>
      <c r="G306" s="6" t="s">
        <v>35</v>
      </c>
      <c r="H306" s="19">
        <v>16239000</v>
      </c>
      <c r="I306" s="20">
        <v>0</v>
      </c>
      <c r="J306" s="20">
        <v>1</v>
      </c>
      <c r="K306" s="20">
        <v>0</v>
      </c>
      <c r="L306" s="21">
        <f t="shared" si="54"/>
        <v>0</v>
      </c>
      <c r="M306" s="21">
        <f t="shared" si="55"/>
        <v>37749</v>
      </c>
      <c r="N306" s="21">
        <f t="shared" si="56"/>
        <v>0</v>
      </c>
      <c r="O306" s="7" t="str">
        <f t="shared" si="57"/>
        <v/>
      </c>
      <c r="P306" s="7" t="str">
        <f t="shared" si="58"/>
        <v/>
      </c>
      <c r="Q306" s="7" t="str">
        <f t="shared" si="59"/>
        <v/>
      </c>
      <c r="R306" s="22">
        <f t="shared" si="60"/>
        <v>0</v>
      </c>
      <c r="S306" s="6">
        <f t="shared" si="61"/>
        <v>16239000</v>
      </c>
      <c r="T306" s="6">
        <f t="shared" si="62"/>
        <v>0</v>
      </c>
    </row>
    <row r="307" spans="1:20" x14ac:dyDescent="0.25">
      <c r="A307" s="14">
        <v>331</v>
      </c>
      <c r="B307" s="15" t="s">
        <v>434</v>
      </c>
      <c r="C307" s="16">
        <v>5913</v>
      </c>
      <c r="D307" s="17" t="s">
        <v>435</v>
      </c>
      <c r="E307" s="144">
        <v>45912</v>
      </c>
      <c r="F307" s="18">
        <f t="shared" si="53"/>
        <v>6.7673469206474532E-2</v>
      </c>
      <c r="G307" s="6">
        <f t="shared" ref="G307:G323" si="64">VLOOKUP(A307,RANGE2,9,FALSE())</f>
        <v>171416.89749999999</v>
      </c>
      <c r="H307" s="19">
        <v>2533000</v>
      </c>
      <c r="I307" s="20">
        <v>1</v>
      </c>
      <c r="J307" s="20">
        <v>0</v>
      </c>
      <c r="K307" s="20">
        <v>0</v>
      </c>
      <c r="L307" s="21">
        <f t="shared" si="54"/>
        <v>5913</v>
      </c>
      <c r="M307" s="21">
        <f t="shared" si="55"/>
        <v>0</v>
      </c>
      <c r="N307" s="21">
        <f t="shared" si="56"/>
        <v>0</v>
      </c>
      <c r="O307" s="7">
        <f t="shared" si="57"/>
        <v>171416.89749999999</v>
      </c>
      <c r="P307" s="7">
        <f t="shared" si="58"/>
        <v>0</v>
      </c>
      <c r="Q307" s="7">
        <f t="shared" si="59"/>
        <v>0</v>
      </c>
      <c r="R307" s="22">
        <f t="shared" si="60"/>
        <v>2533000</v>
      </c>
      <c r="S307" s="6">
        <f t="shared" si="61"/>
        <v>0</v>
      </c>
      <c r="T307" s="6">
        <f t="shared" si="62"/>
        <v>0</v>
      </c>
    </row>
    <row r="308" spans="1:20" x14ac:dyDescent="0.25">
      <c r="A308" s="14">
        <v>2027</v>
      </c>
      <c r="B308" s="15" t="s">
        <v>436</v>
      </c>
      <c r="C308" s="16">
        <v>225</v>
      </c>
      <c r="D308" s="17" t="s">
        <v>437</v>
      </c>
      <c r="E308" s="144">
        <v>46073</v>
      </c>
      <c r="F308" s="18">
        <f t="shared" si="53"/>
        <v>0.17302859294871795</v>
      </c>
      <c r="G308" s="6">
        <f t="shared" si="64"/>
        <v>26992.460500000001</v>
      </c>
      <c r="H308" s="19">
        <v>156000</v>
      </c>
      <c r="I308" s="20">
        <v>1</v>
      </c>
      <c r="J308" s="20">
        <v>0</v>
      </c>
      <c r="K308" s="20">
        <v>0</v>
      </c>
      <c r="L308" s="21">
        <f t="shared" si="54"/>
        <v>225</v>
      </c>
      <c r="M308" s="21">
        <f t="shared" si="55"/>
        <v>0</v>
      </c>
      <c r="N308" s="21">
        <f t="shared" si="56"/>
        <v>0</v>
      </c>
      <c r="O308" s="7">
        <f t="shared" si="57"/>
        <v>26992.460500000001</v>
      </c>
      <c r="P308" s="7">
        <f t="shared" si="58"/>
        <v>0</v>
      </c>
      <c r="Q308" s="7">
        <f t="shared" si="59"/>
        <v>0</v>
      </c>
      <c r="R308" s="22">
        <f t="shared" si="60"/>
        <v>156000</v>
      </c>
      <c r="S308" s="6">
        <f t="shared" si="61"/>
        <v>0</v>
      </c>
      <c r="T308" s="6">
        <f t="shared" si="62"/>
        <v>0</v>
      </c>
    </row>
    <row r="309" spans="1:20" x14ac:dyDescent="0.25">
      <c r="A309" s="14">
        <v>2076</v>
      </c>
      <c r="B309" s="15" t="s">
        <v>438</v>
      </c>
      <c r="C309" s="16">
        <v>7597</v>
      </c>
      <c r="D309" s="17" t="s">
        <v>240</v>
      </c>
      <c r="E309" s="144">
        <v>45686</v>
      </c>
      <c r="F309" s="18">
        <f t="shared" si="53"/>
        <v>0.90902659574468081</v>
      </c>
      <c r="G309" s="6">
        <f t="shared" si="64"/>
        <v>683588</v>
      </c>
      <c r="H309" s="19">
        <v>752000</v>
      </c>
      <c r="I309" s="20">
        <v>0</v>
      </c>
      <c r="J309" s="20">
        <v>1</v>
      </c>
      <c r="K309" s="20">
        <v>0</v>
      </c>
      <c r="L309" s="21">
        <f t="shared" si="54"/>
        <v>0</v>
      </c>
      <c r="M309" s="21">
        <f t="shared" si="55"/>
        <v>7597</v>
      </c>
      <c r="N309" s="21">
        <f t="shared" si="56"/>
        <v>0</v>
      </c>
      <c r="O309" s="7">
        <f t="shared" si="57"/>
        <v>0</v>
      </c>
      <c r="P309" s="7">
        <f t="shared" si="58"/>
        <v>683588</v>
      </c>
      <c r="Q309" s="7">
        <f t="shared" si="59"/>
        <v>0</v>
      </c>
      <c r="R309" s="22">
        <f t="shared" si="60"/>
        <v>0</v>
      </c>
      <c r="S309" s="6">
        <f t="shared" si="61"/>
        <v>752000</v>
      </c>
      <c r="T309" s="6">
        <f t="shared" si="62"/>
        <v>0</v>
      </c>
    </row>
    <row r="310" spans="1:20" x14ac:dyDescent="0.25">
      <c r="A310" s="14">
        <v>1175</v>
      </c>
      <c r="B310" s="15" t="s">
        <v>439</v>
      </c>
      <c r="C310" s="16">
        <v>15670</v>
      </c>
      <c r="D310" s="17" t="s">
        <v>440</v>
      </c>
      <c r="E310" s="144">
        <v>45317</v>
      </c>
      <c r="F310" s="18">
        <f t="shared" si="53"/>
        <v>0.91733181458003166</v>
      </c>
      <c r="G310" s="6">
        <f t="shared" si="64"/>
        <v>5209527.375</v>
      </c>
      <c r="H310" s="19">
        <v>5679000</v>
      </c>
      <c r="I310" s="20">
        <v>0.91</v>
      </c>
      <c r="J310" s="20">
        <v>0</v>
      </c>
      <c r="K310" s="20">
        <v>0.09</v>
      </c>
      <c r="L310" s="21">
        <f t="shared" si="54"/>
        <v>14259.7</v>
      </c>
      <c r="M310" s="21">
        <f t="shared" si="55"/>
        <v>0</v>
      </c>
      <c r="N310" s="21">
        <f t="shared" si="56"/>
        <v>1410.3</v>
      </c>
      <c r="O310" s="7">
        <f t="shared" si="57"/>
        <v>4740669.9112499999</v>
      </c>
      <c r="P310" s="7">
        <f t="shared" si="58"/>
        <v>0</v>
      </c>
      <c r="Q310" s="7">
        <f t="shared" si="59"/>
        <v>468857.46375</v>
      </c>
      <c r="R310" s="22">
        <f t="shared" si="60"/>
        <v>5167890</v>
      </c>
      <c r="S310" s="6">
        <f t="shared" si="61"/>
        <v>0</v>
      </c>
      <c r="T310" s="6">
        <f t="shared" si="62"/>
        <v>511110</v>
      </c>
    </row>
    <row r="311" spans="1:20" x14ac:dyDescent="0.25">
      <c r="A311" s="14">
        <v>1195</v>
      </c>
      <c r="B311" s="15" t="s">
        <v>441</v>
      </c>
      <c r="C311" s="16">
        <v>94128</v>
      </c>
      <c r="D311" s="17" t="s">
        <v>246</v>
      </c>
      <c r="E311" s="144">
        <v>45321</v>
      </c>
      <c r="F311" s="18">
        <f t="shared" si="53"/>
        <v>0.46300978080516986</v>
      </c>
      <c r="G311" s="6">
        <f t="shared" si="64"/>
        <v>10603850</v>
      </c>
      <c r="H311" s="19">
        <v>22902000</v>
      </c>
      <c r="I311" s="20">
        <v>0.47</v>
      </c>
      <c r="J311" s="20">
        <v>0</v>
      </c>
      <c r="K311" s="20">
        <v>0.53</v>
      </c>
      <c r="L311" s="21">
        <f t="shared" si="54"/>
        <v>44240.159999999996</v>
      </c>
      <c r="M311" s="21">
        <f t="shared" si="55"/>
        <v>0</v>
      </c>
      <c r="N311" s="21">
        <f t="shared" si="56"/>
        <v>49887.840000000004</v>
      </c>
      <c r="O311" s="7">
        <f t="shared" si="57"/>
        <v>4983809.5</v>
      </c>
      <c r="P311" s="7">
        <f t="shared" si="58"/>
        <v>0</v>
      </c>
      <c r="Q311" s="7">
        <f t="shared" si="59"/>
        <v>5620040.5</v>
      </c>
      <c r="R311" s="22">
        <f t="shared" si="60"/>
        <v>10763940</v>
      </c>
      <c r="S311" s="6">
        <f t="shared" si="61"/>
        <v>0</v>
      </c>
      <c r="T311" s="6">
        <f t="shared" si="62"/>
        <v>12138060</v>
      </c>
    </row>
    <row r="312" spans="1:20" x14ac:dyDescent="0.25">
      <c r="A312" s="14">
        <v>105</v>
      </c>
      <c r="B312" s="15" t="s">
        <v>442</v>
      </c>
      <c r="C312" s="16">
        <v>129707</v>
      </c>
      <c r="D312" s="17" t="s">
        <v>286</v>
      </c>
      <c r="E312" s="144">
        <v>45484</v>
      </c>
      <c r="F312" s="18">
        <f t="shared" si="53"/>
        <v>1.9471764388003243E-3</v>
      </c>
      <c r="G312" s="6">
        <f t="shared" si="64"/>
        <v>72065</v>
      </c>
      <c r="H312" s="19">
        <v>37010000</v>
      </c>
      <c r="I312" s="20">
        <v>0.37</v>
      </c>
      <c r="J312" s="20">
        <v>0.63</v>
      </c>
      <c r="K312" s="20">
        <v>0</v>
      </c>
      <c r="L312" s="21">
        <f t="shared" si="54"/>
        <v>47991.59</v>
      </c>
      <c r="M312" s="21">
        <f t="shared" si="55"/>
        <v>81715.41</v>
      </c>
      <c r="N312" s="21">
        <f t="shared" si="56"/>
        <v>0</v>
      </c>
      <c r="O312" s="7">
        <f t="shared" si="57"/>
        <v>26664.05</v>
      </c>
      <c r="P312" s="7">
        <f t="shared" si="58"/>
        <v>45400.95</v>
      </c>
      <c r="Q312" s="7">
        <f t="shared" si="59"/>
        <v>0</v>
      </c>
      <c r="R312" s="22">
        <f t="shared" si="60"/>
        <v>13693700</v>
      </c>
      <c r="S312" s="6">
        <f t="shared" si="61"/>
        <v>23316300</v>
      </c>
      <c r="T312" s="6">
        <f t="shared" si="62"/>
        <v>0</v>
      </c>
    </row>
    <row r="313" spans="1:20" x14ac:dyDescent="0.25">
      <c r="A313" s="14">
        <v>259</v>
      </c>
      <c r="B313" s="15" t="s">
        <v>443</v>
      </c>
      <c r="C313" s="16">
        <v>71088</v>
      </c>
      <c r="D313" s="17" t="s">
        <v>375</v>
      </c>
      <c r="E313" s="144">
        <v>45054</v>
      </c>
      <c r="F313" s="18">
        <f t="shared" si="53"/>
        <v>8.0509358219070948E-3</v>
      </c>
      <c r="G313" s="6">
        <f t="shared" si="64"/>
        <v>154425</v>
      </c>
      <c r="H313" s="19">
        <v>19181000</v>
      </c>
      <c r="I313" s="20">
        <v>1</v>
      </c>
      <c r="J313" s="20">
        <v>0</v>
      </c>
      <c r="K313" s="20">
        <v>0</v>
      </c>
      <c r="L313" s="21">
        <f t="shared" si="54"/>
        <v>71088</v>
      </c>
      <c r="M313" s="21">
        <f t="shared" si="55"/>
        <v>0</v>
      </c>
      <c r="N313" s="21">
        <f t="shared" si="56"/>
        <v>0</v>
      </c>
      <c r="O313" s="7">
        <f t="shared" si="57"/>
        <v>154425</v>
      </c>
      <c r="P313" s="7">
        <f t="shared" si="58"/>
        <v>0</v>
      </c>
      <c r="Q313" s="7">
        <f t="shared" si="59"/>
        <v>0</v>
      </c>
      <c r="R313" s="22">
        <f t="shared" si="60"/>
        <v>19181000</v>
      </c>
      <c r="S313" s="6">
        <f t="shared" si="61"/>
        <v>0</v>
      </c>
      <c r="T313" s="6">
        <f t="shared" si="62"/>
        <v>0</v>
      </c>
    </row>
    <row r="314" spans="1:20" x14ac:dyDescent="0.25">
      <c r="A314" s="14">
        <v>1157</v>
      </c>
      <c r="B314" s="15" t="s">
        <v>444</v>
      </c>
      <c r="C314" s="16">
        <v>194673</v>
      </c>
      <c r="D314" s="17" t="s">
        <v>48</v>
      </c>
      <c r="E314" s="144">
        <v>45502</v>
      </c>
      <c r="F314" s="18">
        <f t="shared" si="53"/>
        <v>7.4838860798345796E-4</v>
      </c>
      <c r="G314" s="6">
        <f t="shared" si="64"/>
        <v>46327.5</v>
      </c>
      <c r="H314" s="19">
        <v>61903000</v>
      </c>
      <c r="I314" s="20">
        <v>1</v>
      </c>
      <c r="J314" s="20">
        <v>0</v>
      </c>
      <c r="K314" s="20">
        <v>0</v>
      </c>
      <c r="L314" s="21">
        <f t="shared" si="54"/>
        <v>194673</v>
      </c>
      <c r="M314" s="21">
        <f t="shared" si="55"/>
        <v>0</v>
      </c>
      <c r="N314" s="21">
        <f t="shared" si="56"/>
        <v>0</v>
      </c>
      <c r="O314" s="7">
        <f t="shared" si="57"/>
        <v>46327.5</v>
      </c>
      <c r="P314" s="7">
        <f t="shared" si="58"/>
        <v>0</v>
      </c>
      <c r="Q314" s="7">
        <f t="shared" si="59"/>
        <v>0</v>
      </c>
      <c r="R314" s="22">
        <f t="shared" si="60"/>
        <v>61903000</v>
      </c>
      <c r="S314" s="6">
        <f t="shared" si="61"/>
        <v>0</v>
      </c>
      <c r="T314" s="6">
        <f t="shared" si="62"/>
        <v>0</v>
      </c>
    </row>
    <row r="315" spans="1:20" x14ac:dyDescent="0.25">
      <c r="A315" s="14">
        <v>1181</v>
      </c>
      <c r="B315" s="15" t="s">
        <v>445</v>
      </c>
      <c r="C315" s="16">
        <v>170781</v>
      </c>
      <c r="D315" s="17" t="s">
        <v>244</v>
      </c>
      <c r="E315" s="144">
        <v>45316</v>
      </c>
      <c r="F315" s="18">
        <f t="shared" si="53"/>
        <v>0.48701117544313621</v>
      </c>
      <c r="G315" s="6">
        <f t="shared" si="64"/>
        <v>30112875</v>
      </c>
      <c r="H315" s="19">
        <v>61832000</v>
      </c>
      <c r="I315" s="20">
        <v>0.79</v>
      </c>
      <c r="J315" s="20">
        <v>0</v>
      </c>
      <c r="K315" s="20">
        <v>0.21</v>
      </c>
      <c r="L315" s="21">
        <f t="shared" si="54"/>
        <v>134916.99000000002</v>
      </c>
      <c r="M315" s="21">
        <f t="shared" si="55"/>
        <v>0</v>
      </c>
      <c r="N315" s="21">
        <f t="shared" si="56"/>
        <v>35864.01</v>
      </c>
      <c r="O315" s="7">
        <f t="shared" si="57"/>
        <v>23789171.25</v>
      </c>
      <c r="P315" s="7">
        <f t="shared" si="58"/>
        <v>0</v>
      </c>
      <c r="Q315" s="7">
        <f t="shared" si="59"/>
        <v>6323703.75</v>
      </c>
      <c r="R315" s="22">
        <f t="shared" si="60"/>
        <v>48847280</v>
      </c>
      <c r="S315" s="6">
        <f t="shared" si="61"/>
        <v>0</v>
      </c>
      <c r="T315" s="6">
        <f t="shared" si="62"/>
        <v>12984720</v>
      </c>
    </row>
    <row r="316" spans="1:20" x14ac:dyDescent="0.25">
      <c r="A316" s="14">
        <v>1685</v>
      </c>
      <c r="B316" s="15" t="s">
        <v>446</v>
      </c>
      <c r="C316" s="16">
        <v>3307</v>
      </c>
      <c r="D316" s="17" t="s">
        <v>164</v>
      </c>
      <c r="E316" s="144">
        <v>46080</v>
      </c>
      <c r="F316" s="18">
        <f t="shared" si="53"/>
        <v>2.5258142943305185E-2</v>
      </c>
      <c r="G316" s="6">
        <f t="shared" si="64"/>
        <v>20939.000499999998</v>
      </c>
      <c r="H316" s="19">
        <v>829000</v>
      </c>
      <c r="I316" s="20">
        <v>1</v>
      </c>
      <c r="J316" s="20">
        <v>0</v>
      </c>
      <c r="K316" s="20">
        <v>0</v>
      </c>
      <c r="L316" s="21">
        <f t="shared" si="54"/>
        <v>3307</v>
      </c>
      <c r="M316" s="21">
        <f t="shared" si="55"/>
        <v>0</v>
      </c>
      <c r="N316" s="21">
        <f t="shared" si="56"/>
        <v>0</v>
      </c>
      <c r="O316" s="7">
        <f t="shared" si="57"/>
        <v>20939.000499999998</v>
      </c>
      <c r="P316" s="7">
        <f t="shared" si="58"/>
        <v>0</v>
      </c>
      <c r="Q316" s="7">
        <f t="shared" si="59"/>
        <v>0</v>
      </c>
      <c r="R316" s="22">
        <f t="shared" si="60"/>
        <v>829000</v>
      </c>
      <c r="S316" s="6">
        <f t="shared" si="61"/>
        <v>0</v>
      </c>
      <c r="T316" s="6">
        <f t="shared" si="62"/>
        <v>0</v>
      </c>
    </row>
    <row r="317" spans="1:20" x14ac:dyDescent="0.25">
      <c r="A317" s="14">
        <v>1184</v>
      </c>
      <c r="B317" s="15" t="s">
        <v>447</v>
      </c>
      <c r="C317" s="16">
        <v>675</v>
      </c>
      <c r="D317" s="17" t="s">
        <v>242</v>
      </c>
      <c r="E317" s="144">
        <v>45504</v>
      </c>
      <c r="F317" s="18">
        <f t="shared" si="53"/>
        <v>0</v>
      </c>
      <c r="G317" s="6">
        <f t="shared" si="64"/>
        <v>0</v>
      </c>
      <c r="H317" s="19">
        <v>1032000</v>
      </c>
      <c r="I317" s="20">
        <v>0.5</v>
      </c>
      <c r="J317" s="20">
        <v>0</v>
      </c>
      <c r="K317" s="20">
        <v>0.5</v>
      </c>
      <c r="L317" s="21">
        <f t="shared" si="54"/>
        <v>337.5</v>
      </c>
      <c r="M317" s="21">
        <f t="shared" si="55"/>
        <v>0</v>
      </c>
      <c r="N317" s="21">
        <f t="shared" si="56"/>
        <v>337.5</v>
      </c>
      <c r="O317" s="7">
        <f t="shared" si="57"/>
        <v>0</v>
      </c>
      <c r="P317" s="7">
        <f t="shared" si="58"/>
        <v>0</v>
      </c>
      <c r="Q317" s="7">
        <f t="shared" si="59"/>
        <v>0</v>
      </c>
      <c r="R317" s="22">
        <f t="shared" si="60"/>
        <v>516000</v>
      </c>
      <c r="S317" s="6">
        <f t="shared" si="61"/>
        <v>0</v>
      </c>
      <c r="T317" s="6">
        <f t="shared" si="62"/>
        <v>516000</v>
      </c>
    </row>
    <row r="318" spans="1:20" x14ac:dyDescent="0.25">
      <c r="A318" s="14">
        <v>5087</v>
      </c>
      <c r="B318" s="15" t="s">
        <v>448</v>
      </c>
      <c r="C318" s="16">
        <v>82779</v>
      </c>
      <c r="D318" s="17" t="s">
        <v>449</v>
      </c>
      <c r="E318" s="144">
        <v>44971</v>
      </c>
      <c r="F318" s="18">
        <f t="shared" si="53"/>
        <v>0.11149220827870387</v>
      </c>
      <c r="G318" s="6">
        <f t="shared" si="64"/>
        <v>2381027.6</v>
      </c>
      <c r="H318" s="19">
        <v>21356000</v>
      </c>
      <c r="I318" s="20">
        <v>1</v>
      </c>
      <c r="J318" s="20">
        <v>0</v>
      </c>
      <c r="K318" s="20">
        <v>0</v>
      </c>
      <c r="L318" s="21">
        <f t="shared" si="54"/>
        <v>82779</v>
      </c>
      <c r="M318" s="21">
        <f t="shared" si="55"/>
        <v>0</v>
      </c>
      <c r="N318" s="21">
        <f t="shared" si="56"/>
        <v>0</v>
      </c>
      <c r="O318" s="7">
        <f t="shared" si="57"/>
        <v>2381027.6</v>
      </c>
      <c r="P318" s="7">
        <f t="shared" si="58"/>
        <v>0</v>
      </c>
      <c r="Q318" s="7">
        <f t="shared" si="59"/>
        <v>0</v>
      </c>
      <c r="R318" s="22">
        <f t="shared" si="60"/>
        <v>21356000</v>
      </c>
      <c r="S318" s="6">
        <f t="shared" si="61"/>
        <v>0</v>
      </c>
      <c r="T318" s="6">
        <f t="shared" si="62"/>
        <v>0</v>
      </c>
    </row>
    <row r="319" spans="1:20" x14ac:dyDescent="0.25">
      <c r="A319" s="14">
        <v>2216</v>
      </c>
      <c r="B319" s="15" t="s">
        <v>450</v>
      </c>
      <c r="C319" s="16">
        <v>34936</v>
      </c>
      <c r="D319" s="17" t="s">
        <v>132</v>
      </c>
      <c r="E319" s="144">
        <v>45706</v>
      </c>
      <c r="F319" s="18">
        <f t="shared" si="53"/>
        <v>2.0705953338696704E-3</v>
      </c>
      <c r="G319" s="6">
        <f t="shared" si="64"/>
        <v>10295</v>
      </c>
      <c r="H319" s="19">
        <v>4972000</v>
      </c>
      <c r="I319" s="20">
        <v>0</v>
      </c>
      <c r="J319" s="20">
        <v>1</v>
      </c>
      <c r="K319" s="20">
        <v>0</v>
      </c>
      <c r="L319" s="21">
        <f t="shared" si="54"/>
        <v>0</v>
      </c>
      <c r="M319" s="21">
        <f t="shared" si="55"/>
        <v>34936</v>
      </c>
      <c r="N319" s="21">
        <f t="shared" si="56"/>
        <v>0</v>
      </c>
      <c r="O319" s="7">
        <f t="shared" si="57"/>
        <v>0</v>
      </c>
      <c r="P319" s="7">
        <f t="shared" si="58"/>
        <v>10295</v>
      </c>
      <c r="Q319" s="7">
        <f t="shared" si="59"/>
        <v>0</v>
      </c>
      <c r="R319" s="22">
        <f t="shared" si="60"/>
        <v>0</v>
      </c>
      <c r="S319" s="6">
        <f t="shared" si="61"/>
        <v>4972000</v>
      </c>
      <c r="T319" s="6">
        <f t="shared" si="62"/>
        <v>0</v>
      </c>
    </row>
    <row r="320" spans="1:20" x14ac:dyDescent="0.25">
      <c r="A320" s="14">
        <v>581</v>
      </c>
      <c r="B320" s="15" t="s">
        <v>451</v>
      </c>
      <c r="C320" s="16">
        <v>16620</v>
      </c>
      <c r="D320" s="17" t="s">
        <v>452</v>
      </c>
      <c r="E320" s="144">
        <v>45015</v>
      </c>
      <c r="F320" s="18">
        <f t="shared" si="53"/>
        <v>5.8441189827429608E-2</v>
      </c>
      <c r="G320" s="6">
        <f t="shared" si="64"/>
        <v>257375</v>
      </c>
      <c r="H320" s="19">
        <v>4404000</v>
      </c>
      <c r="I320" s="20">
        <v>1</v>
      </c>
      <c r="J320" s="20">
        <v>0</v>
      </c>
      <c r="K320" s="20">
        <v>0</v>
      </c>
      <c r="L320" s="21">
        <f t="shared" si="54"/>
        <v>16620</v>
      </c>
      <c r="M320" s="21">
        <f t="shared" si="55"/>
        <v>0</v>
      </c>
      <c r="N320" s="21">
        <f t="shared" si="56"/>
        <v>0</v>
      </c>
      <c r="O320" s="7">
        <f t="shared" si="57"/>
        <v>257375</v>
      </c>
      <c r="P320" s="7">
        <f t="shared" si="58"/>
        <v>0</v>
      </c>
      <c r="Q320" s="7">
        <f t="shared" si="59"/>
        <v>0</v>
      </c>
      <c r="R320" s="22">
        <f t="shared" si="60"/>
        <v>4404000</v>
      </c>
      <c r="S320" s="6">
        <f t="shared" si="61"/>
        <v>0</v>
      </c>
      <c r="T320" s="6">
        <f t="shared" si="62"/>
        <v>0</v>
      </c>
    </row>
    <row r="321" spans="1:20" x14ac:dyDescent="0.25">
      <c r="A321" s="14">
        <v>582</v>
      </c>
      <c r="B321" s="15" t="s">
        <v>453</v>
      </c>
      <c r="C321" s="16">
        <v>16381</v>
      </c>
      <c r="D321" s="17" t="s">
        <v>452</v>
      </c>
      <c r="E321" s="144">
        <v>45015</v>
      </c>
      <c r="F321" s="18">
        <f t="shared" si="53"/>
        <v>5.8441189827429608E-2</v>
      </c>
      <c r="G321" s="6">
        <f t="shared" si="64"/>
        <v>257375</v>
      </c>
      <c r="H321" s="19">
        <v>4404000</v>
      </c>
      <c r="I321" s="20">
        <v>0.65</v>
      </c>
      <c r="J321" s="20">
        <v>0.35</v>
      </c>
      <c r="K321" s="20">
        <v>0</v>
      </c>
      <c r="L321" s="21">
        <f t="shared" si="54"/>
        <v>10647.65</v>
      </c>
      <c r="M321" s="21">
        <f t="shared" si="55"/>
        <v>5733.3499999999995</v>
      </c>
      <c r="N321" s="21">
        <f t="shared" si="56"/>
        <v>0</v>
      </c>
      <c r="O321" s="7">
        <f t="shared" si="57"/>
        <v>167293.75</v>
      </c>
      <c r="P321" s="7">
        <f t="shared" si="58"/>
        <v>90081.25</v>
      </c>
      <c r="Q321" s="7">
        <f t="shared" si="59"/>
        <v>0</v>
      </c>
      <c r="R321" s="22">
        <f t="shared" si="60"/>
        <v>2862600</v>
      </c>
      <c r="S321" s="6">
        <f t="shared" si="61"/>
        <v>1541400</v>
      </c>
      <c r="T321" s="6">
        <f t="shared" si="62"/>
        <v>0</v>
      </c>
    </row>
    <row r="322" spans="1:20" x14ac:dyDescent="0.25">
      <c r="A322" s="14">
        <v>661</v>
      </c>
      <c r="B322" s="15" t="s">
        <v>454</v>
      </c>
      <c r="C322" s="16">
        <v>8737</v>
      </c>
      <c r="D322" s="17" t="s">
        <v>455</v>
      </c>
      <c r="E322" s="144">
        <v>45442</v>
      </c>
      <c r="F322" s="18">
        <f t="shared" ref="F322:F385" si="65">IF(G322="no data","",G322/H322)</f>
        <v>2.3483120437956206E-2</v>
      </c>
      <c r="G322" s="6">
        <f t="shared" si="64"/>
        <v>51475</v>
      </c>
      <c r="H322" s="19">
        <v>2192000</v>
      </c>
      <c r="I322" s="20">
        <v>1</v>
      </c>
      <c r="J322" s="20">
        <v>0</v>
      </c>
      <c r="K322" s="20">
        <v>0</v>
      </c>
      <c r="L322" s="21">
        <f t="shared" ref="L322:L385" si="66">$C322*I322</f>
        <v>8737</v>
      </c>
      <c r="M322" s="21">
        <f t="shared" ref="M322:M385" si="67">$C322*J322</f>
        <v>0</v>
      </c>
      <c r="N322" s="21">
        <f t="shared" ref="N322:N385" si="68">$C322*K322</f>
        <v>0</v>
      </c>
      <c r="O322" s="7">
        <f t="shared" ref="O322:O385" si="69">IF($G322="No Data","",$G322*I322)</f>
        <v>51475</v>
      </c>
      <c r="P322" s="7">
        <f t="shared" ref="P322:P385" si="70">IF($G322="No Data","",$G322*J322)</f>
        <v>0</v>
      </c>
      <c r="Q322" s="7">
        <f t="shared" ref="Q322:Q385" si="71">IF($G322="No Data","",$G322*K322)</f>
        <v>0</v>
      </c>
      <c r="R322" s="22">
        <f t="shared" ref="R322:R378" si="72">H322*I322</f>
        <v>2192000</v>
      </c>
      <c r="S322" s="6">
        <f t="shared" ref="S322:S385" si="73">H322*J322</f>
        <v>0</v>
      </c>
      <c r="T322" s="6">
        <f t="shared" ref="T322:T378" si="74">H322*K322</f>
        <v>0</v>
      </c>
    </row>
    <row r="323" spans="1:20" x14ac:dyDescent="0.25">
      <c r="A323" s="14">
        <v>660</v>
      </c>
      <c r="B323" s="15" t="s">
        <v>456</v>
      </c>
      <c r="C323" s="16">
        <v>3243</v>
      </c>
      <c r="D323" s="17" t="s">
        <v>455</v>
      </c>
      <c r="E323" s="144">
        <v>45442</v>
      </c>
      <c r="F323" s="18">
        <f t="shared" si="65"/>
        <v>1.0155363748458693E-2</v>
      </c>
      <c r="G323" s="6">
        <f t="shared" si="64"/>
        <v>8236</v>
      </c>
      <c r="H323" s="19">
        <v>811000</v>
      </c>
      <c r="I323" s="20">
        <v>1</v>
      </c>
      <c r="J323" s="20">
        <v>0</v>
      </c>
      <c r="K323" s="20">
        <v>0</v>
      </c>
      <c r="L323" s="21">
        <f t="shared" si="66"/>
        <v>3243</v>
      </c>
      <c r="M323" s="21">
        <f t="shared" si="67"/>
        <v>0</v>
      </c>
      <c r="N323" s="21">
        <f t="shared" si="68"/>
        <v>0</v>
      </c>
      <c r="O323" s="7">
        <f t="shared" si="69"/>
        <v>8236</v>
      </c>
      <c r="P323" s="7">
        <f t="shared" si="70"/>
        <v>0</v>
      </c>
      <c r="Q323" s="7">
        <f t="shared" si="71"/>
        <v>0</v>
      </c>
      <c r="R323" s="22">
        <f t="shared" si="72"/>
        <v>811000</v>
      </c>
      <c r="S323" s="6">
        <f t="shared" si="73"/>
        <v>0</v>
      </c>
      <c r="T323" s="6">
        <f t="shared" si="74"/>
        <v>0</v>
      </c>
    </row>
    <row r="324" spans="1:20" x14ac:dyDescent="0.25">
      <c r="A324" s="14">
        <v>2335</v>
      </c>
      <c r="B324" s="15" t="s">
        <v>457</v>
      </c>
      <c r="C324" s="16">
        <v>2382</v>
      </c>
      <c r="D324" s="17" t="s">
        <v>42</v>
      </c>
      <c r="E324" s="144">
        <v>43130</v>
      </c>
      <c r="F324" s="18" t="str">
        <f t="shared" si="65"/>
        <v/>
      </c>
      <c r="G324" s="6" t="s">
        <v>35</v>
      </c>
      <c r="H324" s="19">
        <v>286000</v>
      </c>
      <c r="I324" s="20">
        <v>0</v>
      </c>
      <c r="J324" s="20">
        <v>1</v>
      </c>
      <c r="K324" s="20">
        <v>0</v>
      </c>
      <c r="L324" s="21">
        <f t="shared" si="66"/>
        <v>0</v>
      </c>
      <c r="M324" s="21">
        <f t="shared" si="67"/>
        <v>2382</v>
      </c>
      <c r="N324" s="21">
        <f t="shared" si="68"/>
        <v>0</v>
      </c>
      <c r="O324" s="7" t="str">
        <f t="shared" si="69"/>
        <v/>
      </c>
      <c r="P324" s="7" t="str">
        <f t="shared" si="70"/>
        <v/>
      </c>
      <c r="Q324" s="7" t="str">
        <f t="shared" si="71"/>
        <v/>
      </c>
      <c r="R324" s="22">
        <f t="shared" si="72"/>
        <v>0</v>
      </c>
      <c r="S324" s="6">
        <f t="shared" si="73"/>
        <v>286000</v>
      </c>
      <c r="T324" s="6">
        <f t="shared" si="74"/>
        <v>0</v>
      </c>
    </row>
    <row r="325" spans="1:20" x14ac:dyDescent="0.25">
      <c r="A325" s="14">
        <v>2341</v>
      </c>
      <c r="B325" s="15" t="s">
        <v>458</v>
      </c>
      <c r="C325" s="16">
        <v>2330</v>
      </c>
      <c r="D325" s="17" t="s">
        <v>42</v>
      </c>
      <c r="E325" s="144">
        <v>43130</v>
      </c>
      <c r="F325" s="18" t="str">
        <f t="shared" si="65"/>
        <v/>
      </c>
      <c r="G325" s="6" t="s">
        <v>35</v>
      </c>
      <c r="H325" s="19">
        <v>286000</v>
      </c>
      <c r="I325" s="20">
        <v>0</v>
      </c>
      <c r="J325" s="20">
        <v>1</v>
      </c>
      <c r="K325" s="20">
        <v>0</v>
      </c>
      <c r="L325" s="21">
        <f t="shared" si="66"/>
        <v>0</v>
      </c>
      <c r="M325" s="21">
        <f t="shared" si="67"/>
        <v>2330</v>
      </c>
      <c r="N325" s="21">
        <f t="shared" si="68"/>
        <v>0</v>
      </c>
      <c r="O325" s="7" t="str">
        <f t="shared" si="69"/>
        <v/>
      </c>
      <c r="P325" s="7" t="str">
        <f t="shared" si="70"/>
        <v/>
      </c>
      <c r="Q325" s="7" t="str">
        <f t="shared" si="71"/>
        <v/>
      </c>
      <c r="R325" s="22">
        <f t="shared" si="72"/>
        <v>0</v>
      </c>
      <c r="S325" s="6">
        <f t="shared" si="73"/>
        <v>286000</v>
      </c>
      <c r="T325" s="6">
        <f t="shared" si="74"/>
        <v>0</v>
      </c>
    </row>
    <row r="326" spans="1:20" x14ac:dyDescent="0.25">
      <c r="A326" s="14">
        <v>2336</v>
      </c>
      <c r="B326" s="15" t="s">
        <v>459</v>
      </c>
      <c r="C326" s="16">
        <v>2382</v>
      </c>
      <c r="D326" s="17" t="s">
        <v>42</v>
      </c>
      <c r="E326" s="144">
        <v>43081</v>
      </c>
      <c r="F326" s="18" t="str">
        <f t="shared" si="65"/>
        <v/>
      </c>
      <c r="G326" s="6" t="s">
        <v>35</v>
      </c>
      <c r="H326" s="19">
        <v>286000</v>
      </c>
      <c r="I326" s="20">
        <v>0</v>
      </c>
      <c r="J326" s="20">
        <v>1</v>
      </c>
      <c r="K326" s="20">
        <v>0</v>
      </c>
      <c r="L326" s="21">
        <f t="shared" si="66"/>
        <v>0</v>
      </c>
      <c r="M326" s="21">
        <f t="shared" si="67"/>
        <v>2382</v>
      </c>
      <c r="N326" s="21">
        <f t="shared" si="68"/>
        <v>0</v>
      </c>
      <c r="O326" s="7" t="str">
        <f t="shared" si="69"/>
        <v/>
      </c>
      <c r="P326" s="7" t="str">
        <f t="shared" si="70"/>
        <v/>
      </c>
      <c r="Q326" s="7" t="str">
        <f t="shared" si="71"/>
        <v/>
      </c>
      <c r="R326" s="22">
        <f t="shared" si="72"/>
        <v>0</v>
      </c>
      <c r="S326" s="6">
        <f t="shared" si="73"/>
        <v>286000</v>
      </c>
      <c r="T326" s="6">
        <f t="shared" si="74"/>
        <v>0</v>
      </c>
    </row>
    <row r="327" spans="1:20" x14ac:dyDescent="0.25">
      <c r="A327" s="14">
        <v>2340</v>
      </c>
      <c r="B327" s="15" t="s">
        <v>460</v>
      </c>
      <c r="C327" s="16">
        <v>2330</v>
      </c>
      <c r="D327" s="17" t="s">
        <v>42</v>
      </c>
      <c r="E327" s="144">
        <v>43130</v>
      </c>
      <c r="F327" s="18" t="str">
        <f t="shared" si="65"/>
        <v/>
      </c>
      <c r="G327" s="6" t="s">
        <v>35</v>
      </c>
      <c r="H327" s="19">
        <v>286000</v>
      </c>
      <c r="I327" s="20">
        <v>0</v>
      </c>
      <c r="J327" s="20">
        <v>1</v>
      </c>
      <c r="K327" s="20">
        <v>0</v>
      </c>
      <c r="L327" s="21">
        <f t="shared" si="66"/>
        <v>0</v>
      </c>
      <c r="M327" s="21">
        <f t="shared" si="67"/>
        <v>2330</v>
      </c>
      <c r="N327" s="21">
        <f t="shared" si="68"/>
        <v>0</v>
      </c>
      <c r="O327" s="7" t="str">
        <f t="shared" si="69"/>
        <v/>
      </c>
      <c r="P327" s="7" t="str">
        <f t="shared" si="70"/>
        <v/>
      </c>
      <c r="Q327" s="7" t="str">
        <f t="shared" si="71"/>
        <v/>
      </c>
      <c r="R327" s="22">
        <f t="shared" si="72"/>
        <v>0</v>
      </c>
      <c r="S327" s="6">
        <f t="shared" si="73"/>
        <v>286000</v>
      </c>
      <c r="T327" s="6">
        <f t="shared" si="74"/>
        <v>0</v>
      </c>
    </row>
    <row r="328" spans="1:20" x14ac:dyDescent="0.25">
      <c r="A328" s="14">
        <v>2337</v>
      </c>
      <c r="B328" s="15" t="s">
        <v>461</v>
      </c>
      <c r="C328" s="16">
        <v>2382</v>
      </c>
      <c r="D328" s="17" t="s">
        <v>42</v>
      </c>
      <c r="E328" s="144">
        <v>43081</v>
      </c>
      <c r="F328" s="18" t="str">
        <f t="shared" si="65"/>
        <v/>
      </c>
      <c r="G328" s="6" t="s">
        <v>35</v>
      </c>
      <c r="H328" s="19">
        <v>286000</v>
      </c>
      <c r="I328" s="20">
        <v>0</v>
      </c>
      <c r="J328" s="20">
        <v>1</v>
      </c>
      <c r="K328" s="20">
        <v>0</v>
      </c>
      <c r="L328" s="21">
        <f t="shared" si="66"/>
        <v>0</v>
      </c>
      <c r="M328" s="21">
        <f t="shared" si="67"/>
        <v>2382</v>
      </c>
      <c r="N328" s="21">
        <f t="shared" si="68"/>
        <v>0</v>
      </c>
      <c r="O328" s="7" t="str">
        <f t="shared" si="69"/>
        <v/>
      </c>
      <c r="P328" s="7" t="str">
        <f t="shared" si="70"/>
        <v/>
      </c>
      <c r="Q328" s="7" t="str">
        <f t="shared" si="71"/>
        <v/>
      </c>
      <c r="R328" s="22">
        <f t="shared" si="72"/>
        <v>0</v>
      </c>
      <c r="S328" s="6">
        <f t="shared" si="73"/>
        <v>286000</v>
      </c>
      <c r="T328" s="6">
        <f t="shared" si="74"/>
        <v>0</v>
      </c>
    </row>
    <row r="329" spans="1:20" x14ac:dyDescent="0.25">
      <c r="A329" s="14">
        <v>2339</v>
      </c>
      <c r="B329" s="15" t="s">
        <v>462</v>
      </c>
      <c r="C329" s="16">
        <v>1536</v>
      </c>
      <c r="D329" s="17" t="s">
        <v>42</v>
      </c>
      <c r="E329" s="144">
        <v>43081</v>
      </c>
      <c r="F329" s="18" t="str">
        <f t="shared" si="65"/>
        <v/>
      </c>
      <c r="G329" s="6" t="s">
        <v>35</v>
      </c>
      <c r="H329" s="19">
        <v>286000</v>
      </c>
      <c r="I329" s="20">
        <v>0</v>
      </c>
      <c r="J329" s="20">
        <v>1</v>
      </c>
      <c r="K329" s="20">
        <v>0</v>
      </c>
      <c r="L329" s="21">
        <f t="shared" si="66"/>
        <v>0</v>
      </c>
      <c r="M329" s="21">
        <f t="shared" si="67"/>
        <v>1536</v>
      </c>
      <c r="N329" s="21">
        <f t="shared" si="68"/>
        <v>0</v>
      </c>
      <c r="O329" s="7" t="str">
        <f t="shared" si="69"/>
        <v/>
      </c>
      <c r="P329" s="7" t="str">
        <f t="shared" si="70"/>
        <v/>
      </c>
      <c r="Q329" s="7" t="str">
        <f t="shared" si="71"/>
        <v/>
      </c>
      <c r="R329" s="22">
        <f t="shared" si="72"/>
        <v>0</v>
      </c>
      <c r="S329" s="6">
        <f t="shared" si="73"/>
        <v>286000</v>
      </c>
      <c r="T329" s="6">
        <f t="shared" si="74"/>
        <v>0</v>
      </c>
    </row>
    <row r="330" spans="1:20" x14ac:dyDescent="0.25">
      <c r="A330" s="14">
        <v>2338</v>
      </c>
      <c r="B330" s="15" t="s">
        <v>463</v>
      </c>
      <c r="C330" s="16">
        <v>1536</v>
      </c>
      <c r="D330" s="17" t="s">
        <v>42</v>
      </c>
      <c r="E330" s="144">
        <v>43081</v>
      </c>
      <c r="F330" s="18" t="str">
        <f t="shared" si="65"/>
        <v/>
      </c>
      <c r="G330" s="6" t="s">
        <v>35</v>
      </c>
      <c r="H330" s="19">
        <v>286000</v>
      </c>
      <c r="I330" s="20">
        <v>0</v>
      </c>
      <c r="J330" s="20">
        <v>1</v>
      </c>
      <c r="K330" s="20">
        <v>0</v>
      </c>
      <c r="L330" s="21">
        <f t="shared" si="66"/>
        <v>0</v>
      </c>
      <c r="M330" s="21">
        <f t="shared" si="67"/>
        <v>1536</v>
      </c>
      <c r="N330" s="21">
        <f t="shared" si="68"/>
        <v>0</v>
      </c>
      <c r="O330" s="7" t="str">
        <f t="shared" si="69"/>
        <v/>
      </c>
      <c r="P330" s="7" t="str">
        <f t="shared" si="70"/>
        <v/>
      </c>
      <c r="Q330" s="7" t="str">
        <f t="shared" si="71"/>
        <v/>
      </c>
      <c r="R330" s="22">
        <f t="shared" si="72"/>
        <v>0</v>
      </c>
      <c r="S330" s="6">
        <f t="shared" si="73"/>
        <v>286000</v>
      </c>
      <c r="T330" s="6">
        <f t="shared" si="74"/>
        <v>0</v>
      </c>
    </row>
    <row r="331" spans="1:20" x14ac:dyDescent="0.25">
      <c r="A331" s="14">
        <v>2350</v>
      </c>
      <c r="B331" s="15" t="s">
        <v>464</v>
      </c>
      <c r="C331" s="16">
        <v>2444</v>
      </c>
      <c r="D331" s="17" t="s">
        <v>42</v>
      </c>
      <c r="E331" s="144">
        <v>43130</v>
      </c>
      <c r="F331" s="18" t="str">
        <f t="shared" si="65"/>
        <v/>
      </c>
      <c r="G331" s="6" t="s">
        <v>35</v>
      </c>
      <c r="H331" s="19">
        <v>286000</v>
      </c>
      <c r="I331" s="20">
        <v>0</v>
      </c>
      <c r="J331" s="20">
        <v>1</v>
      </c>
      <c r="K331" s="20">
        <v>0</v>
      </c>
      <c r="L331" s="21">
        <f t="shared" si="66"/>
        <v>0</v>
      </c>
      <c r="M331" s="21">
        <f t="shared" si="67"/>
        <v>2444</v>
      </c>
      <c r="N331" s="21">
        <f t="shared" si="68"/>
        <v>0</v>
      </c>
      <c r="O331" s="7" t="str">
        <f t="shared" si="69"/>
        <v/>
      </c>
      <c r="P331" s="7" t="str">
        <f t="shared" si="70"/>
        <v/>
      </c>
      <c r="Q331" s="7" t="str">
        <f t="shared" si="71"/>
        <v/>
      </c>
      <c r="R331" s="22">
        <f t="shared" si="72"/>
        <v>0</v>
      </c>
      <c r="S331" s="6">
        <f t="shared" si="73"/>
        <v>286000</v>
      </c>
      <c r="T331" s="6">
        <f t="shared" si="74"/>
        <v>0</v>
      </c>
    </row>
    <row r="332" spans="1:20" x14ac:dyDescent="0.25">
      <c r="A332" s="14">
        <v>2351</v>
      </c>
      <c r="B332" s="15" t="s">
        <v>465</v>
      </c>
      <c r="C332" s="16">
        <v>2444</v>
      </c>
      <c r="D332" s="17" t="s">
        <v>42</v>
      </c>
      <c r="E332" s="144">
        <v>43130</v>
      </c>
      <c r="F332" s="18" t="str">
        <f t="shared" si="65"/>
        <v/>
      </c>
      <c r="G332" s="6" t="s">
        <v>35</v>
      </c>
      <c r="H332" s="19">
        <v>286000</v>
      </c>
      <c r="I332" s="20">
        <v>0</v>
      </c>
      <c r="J332" s="20">
        <v>1</v>
      </c>
      <c r="K332" s="20">
        <v>0</v>
      </c>
      <c r="L332" s="21">
        <f t="shared" si="66"/>
        <v>0</v>
      </c>
      <c r="M332" s="21">
        <f t="shared" si="67"/>
        <v>2444</v>
      </c>
      <c r="N332" s="21">
        <f t="shared" si="68"/>
        <v>0</v>
      </c>
      <c r="O332" s="7" t="str">
        <f t="shared" si="69"/>
        <v/>
      </c>
      <c r="P332" s="7" t="str">
        <f t="shared" si="70"/>
        <v/>
      </c>
      <c r="Q332" s="7" t="str">
        <f t="shared" si="71"/>
        <v/>
      </c>
      <c r="R332" s="22">
        <f t="shared" si="72"/>
        <v>0</v>
      </c>
      <c r="S332" s="6">
        <f t="shared" si="73"/>
        <v>286000</v>
      </c>
      <c r="T332" s="6">
        <f t="shared" si="74"/>
        <v>0</v>
      </c>
    </row>
    <row r="333" spans="1:20" x14ac:dyDescent="0.25">
      <c r="A333" s="14">
        <v>2349</v>
      </c>
      <c r="B333" s="15" t="s">
        <v>466</v>
      </c>
      <c r="C333" s="16">
        <v>2444</v>
      </c>
      <c r="D333" s="17" t="s">
        <v>42</v>
      </c>
      <c r="E333" s="144">
        <v>43130</v>
      </c>
      <c r="F333" s="18" t="str">
        <f t="shared" si="65"/>
        <v/>
      </c>
      <c r="G333" s="6" t="s">
        <v>35</v>
      </c>
      <c r="H333" s="19">
        <v>286000</v>
      </c>
      <c r="I333" s="20">
        <v>0</v>
      </c>
      <c r="J333" s="20">
        <v>1</v>
      </c>
      <c r="K333" s="20">
        <v>0</v>
      </c>
      <c r="L333" s="21">
        <f t="shared" si="66"/>
        <v>0</v>
      </c>
      <c r="M333" s="21">
        <f t="shared" si="67"/>
        <v>2444</v>
      </c>
      <c r="N333" s="21">
        <f t="shared" si="68"/>
        <v>0</v>
      </c>
      <c r="O333" s="7" t="str">
        <f t="shared" si="69"/>
        <v/>
      </c>
      <c r="P333" s="7" t="str">
        <f t="shared" si="70"/>
        <v/>
      </c>
      <c r="Q333" s="7" t="str">
        <f t="shared" si="71"/>
        <v/>
      </c>
      <c r="R333" s="22">
        <f t="shared" si="72"/>
        <v>0</v>
      </c>
      <c r="S333" s="6">
        <f t="shared" si="73"/>
        <v>286000</v>
      </c>
      <c r="T333" s="6">
        <f t="shared" si="74"/>
        <v>0</v>
      </c>
    </row>
    <row r="334" spans="1:20" x14ac:dyDescent="0.25">
      <c r="A334" s="14">
        <v>2348</v>
      </c>
      <c r="B334" s="15" t="s">
        <v>467</v>
      </c>
      <c r="C334" s="16">
        <v>2444</v>
      </c>
      <c r="D334" s="17" t="s">
        <v>42</v>
      </c>
      <c r="E334" s="144">
        <v>43130</v>
      </c>
      <c r="F334" s="18" t="str">
        <f t="shared" si="65"/>
        <v/>
      </c>
      <c r="G334" s="6" t="s">
        <v>35</v>
      </c>
      <c r="H334" s="19">
        <v>286000</v>
      </c>
      <c r="I334" s="20">
        <v>0</v>
      </c>
      <c r="J334" s="20">
        <v>1</v>
      </c>
      <c r="K334" s="20">
        <v>0</v>
      </c>
      <c r="L334" s="21">
        <f t="shared" si="66"/>
        <v>0</v>
      </c>
      <c r="M334" s="21">
        <f t="shared" si="67"/>
        <v>2444</v>
      </c>
      <c r="N334" s="21">
        <f t="shared" si="68"/>
        <v>0</v>
      </c>
      <c r="O334" s="7" t="str">
        <f t="shared" si="69"/>
        <v/>
      </c>
      <c r="P334" s="7" t="str">
        <f t="shared" si="70"/>
        <v/>
      </c>
      <c r="Q334" s="7" t="str">
        <f t="shared" si="71"/>
        <v/>
      </c>
      <c r="R334" s="22">
        <f t="shared" si="72"/>
        <v>0</v>
      </c>
      <c r="S334" s="6">
        <f t="shared" si="73"/>
        <v>286000</v>
      </c>
      <c r="T334" s="6">
        <f t="shared" si="74"/>
        <v>0</v>
      </c>
    </row>
    <row r="335" spans="1:20" x14ac:dyDescent="0.25">
      <c r="A335" s="14">
        <v>2347</v>
      </c>
      <c r="B335" s="15" t="s">
        <v>468</v>
      </c>
      <c r="C335" s="16">
        <v>13998</v>
      </c>
      <c r="D335" s="17" t="s">
        <v>42</v>
      </c>
      <c r="E335" s="144">
        <v>43087</v>
      </c>
      <c r="F335" s="18" t="str">
        <f t="shared" si="65"/>
        <v/>
      </c>
      <c r="G335" s="6" t="s">
        <v>35</v>
      </c>
      <c r="H335" s="19">
        <v>1578000</v>
      </c>
      <c r="I335" s="20">
        <v>0</v>
      </c>
      <c r="J335" s="20">
        <v>1</v>
      </c>
      <c r="K335" s="20">
        <v>0</v>
      </c>
      <c r="L335" s="21">
        <f t="shared" si="66"/>
        <v>0</v>
      </c>
      <c r="M335" s="21">
        <f t="shared" si="67"/>
        <v>13998</v>
      </c>
      <c r="N335" s="21">
        <f t="shared" si="68"/>
        <v>0</v>
      </c>
      <c r="O335" s="7" t="str">
        <f t="shared" si="69"/>
        <v/>
      </c>
      <c r="P335" s="7" t="str">
        <f t="shared" si="70"/>
        <v/>
      </c>
      <c r="Q335" s="7" t="str">
        <f t="shared" si="71"/>
        <v/>
      </c>
      <c r="R335" s="22">
        <f t="shared" si="72"/>
        <v>0</v>
      </c>
      <c r="S335" s="6">
        <f t="shared" si="73"/>
        <v>1578000</v>
      </c>
      <c r="T335" s="6">
        <f t="shared" si="74"/>
        <v>0</v>
      </c>
    </row>
    <row r="336" spans="1:20" x14ac:dyDescent="0.25">
      <c r="A336" s="14">
        <v>2346</v>
      </c>
      <c r="B336" s="15" t="s">
        <v>469</v>
      </c>
      <c r="C336" s="16">
        <v>13808</v>
      </c>
      <c r="D336" s="17" t="s">
        <v>42</v>
      </c>
      <c r="E336" s="144">
        <v>43087</v>
      </c>
      <c r="F336" s="18" t="str">
        <f t="shared" si="65"/>
        <v/>
      </c>
      <c r="G336" s="6" t="s">
        <v>35</v>
      </c>
      <c r="H336" s="19">
        <v>1178000</v>
      </c>
      <c r="I336" s="20">
        <v>0</v>
      </c>
      <c r="J336" s="20">
        <v>1</v>
      </c>
      <c r="K336" s="20">
        <v>0</v>
      </c>
      <c r="L336" s="21">
        <f t="shared" si="66"/>
        <v>0</v>
      </c>
      <c r="M336" s="21">
        <f t="shared" si="67"/>
        <v>13808</v>
      </c>
      <c r="N336" s="21">
        <f t="shared" si="68"/>
        <v>0</v>
      </c>
      <c r="O336" s="7" t="str">
        <f t="shared" si="69"/>
        <v/>
      </c>
      <c r="P336" s="7" t="str">
        <f t="shared" si="70"/>
        <v/>
      </c>
      <c r="Q336" s="7" t="str">
        <f t="shared" si="71"/>
        <v/>
      </c>
      <c r="R336" s="22">
        <f t="shared" si="72"/>
        <v>0</v>
      </c>
      <c r="S336" s="6">
        <f t="shared" si="73"/>
        <v>1178000</v>
      </c>
      <c r="T336" s="6">
        <f t="shared" si="74"/>
        <v>0</v>
      </c>
    </row>
    <row r="337" spans="1:20" x14ac:dyDescent="0.25">
      <c r="A337" s="14">
        <v>2352</v>
      </c>
      <c r="B337" s="15" t="s">
        <v>470</v>
      </c>
      <c r="C337" s="16">
        <v>2444</v>
      </c>
      <c r="D337" s="17" t="s">
        <v>42</v>
      </c>
      <c r="E337" s="144">
        <v>43130</v>
      </c>
      <c r="F337" s="18" t="str">
        <f t="shared" si="65"/>
        <v/>
      </c>
      <c r="G337" s="6" t="s">
        <v>35</v>
      </c>
      <c r="H337" s="19">
        <v>286000</v>
      </c>
      <c r="I337" s="20">
        <v>0</v>
      </c>
      <c r="J337" s="20">
        <v>1</v>
      </c>
      <c r="K337" s="20">
        <v>0</v>
      </c>
      <c r="L337" s="21">
        <f t="shared" si="66"/>
        <v>0</v>
      </c>
      <c r="M337" s="21">
        <f t="shared" si="67"/>
        <v>2444</v>
      </c>
      <c r="N337" s="21">
        <f t="shared" si="68"/>
        <v>0</v>
      </c>
      <c r="O337" s="7" t="str">
        <f t="shared" si="69"/>
        <v/>
      </c>
      <c r="P337" s="7" t="str">
        <f t="shared" si="70"/>
        <v/>
      </c>
      <c r="Q337" s="7" t="str">
        <f t="shared" si="71"/>
        <v/>
      </c>
      <c r="R337" s="22">
        <f t="shared" si="72"/>
        <v>0</v>
      </c>
      <c r="S337" s="6">
        <f t="shared" si="73"/>
        <v>286000</v>
      </c>
      <c r="T337" s="6">
        <f t="shared" si="74"/>
        <v>0</v>
      </c>
    </row>
    <row r="338" spans="1:20" x14ac:dyDescent="0.25">
      <c r="A338" s="14">
        <v>2345</v>
      </c>
      <c r="B338" s="15" t="s">
        <v>471</v>
      </c>
      <c r="C338" s="16">
        <v>6261</v>
      </c>
      <c r="D338" s="17" t="s">
        <v>472</v>
      </c>
      <c r="E338" s="144">
        <v>43124</v>
      </c>
      <c r="F338" s="18">
        <f t="shared" si="65"/>
        <v>0.33429318692129628</v>
      </c>
      <c r="G338" s="6">
        <f>VLOOKUP(A338,RANGE2,9,FALSE())</f>
        <v>288829.31349999999</v>
      </c>
      <c r="H338" s="19">
        <v>864000</v>
      </c>
      <c r="I338" s="20">
        <v>0</v>
      </c>
      <c r="J338" s="20">
        <v>1</v>
      </c>
      <c r="K338" s="20">
        <v>0</v>
      </c>
      <c r="L338" s="21">
        <f t="shared" si="66"/>
        <v>0</v>
      </c>
      <c r="M338" s="21">
        <f t="shared" si="67"/>
        <v>6261</v>
      </c>
      <c r="N338" s="21">
        <f t="shared" si="68"/>
        <v>0</v>
      </c>
      <c r="O338" s="7">
        <f t="shared" si="69"/>
        <v>0</v>
      </c>
      <c r="P338" s="7">
        <f t="shared" si="70"/>
        <v>288829.31349999999</v>
      </c>
      <c r="Q338" s="7">
        <f t="shared" si="71"/>
        <v>0</v>
      </c>
      <c r="R338" s="22">
        <f t="shared" si="72"/>
        <v>0</v>
      </c>
      <c r="S338" s="6">
        <f t="shared" si="73"/>
        <v>864000</v>
      </c>
      <c r="T338" s="6">
        <f t="shared" si="74"/>
        <v>0</v>
      </c>
    </row>
    <row r="339" spans="1:20" x14ac:dyDescent="0.25">
      <c r="A339" s="14">
        <v>2353</v>
      </c>
      <c r="B339" s="15" t="s">
        <v>473</v>
      </c>
      <c r="C339" s="16">
        <v>2444</v>
      </c>
      <c r="D339" s="17" t="s">
        <v>42</v>
      </c>
      <c r="E339" s="144">
        <v>41732</v>
      </c>
      <c r="F339" s="18" t="str">
        <f t="shared" si="65"/>
        <v/>
      </c>
      <c r="G339" s="6" t="s">
        <v>35</v>
      </c>
      <c r="H339" s="19">
        <v>286000</v>
      </c>
      <c r="I339" s="20">
        <v>0</v>
      </c>
      <c r="J339" s="20">
        <v>1</v>
      </c>
      <c r="K339" s="20">
        <v>0</v>
      </c>
      <c r="L339" s="21">
        <f t="shared" si="66"/>
        <v>0</v>
      </c>
      <c r="M339" s="21">
        <f t="shared" si="67"/>
        <v>2444</v>
      </c>
      <c r="N339" s="21">
        <f t="shared" si="68"/>
        <v>0</v>
      </c>
      <c r="O339" s="7" t="str">
        <f t="shared" si="69"/>
        <v/>
      </c>
      <c r="P339" s="7" t="str">
        <f t="shared" si="70"/>
        <v/>
      </c>
      <c r="Q339" s="7" t="str">
        <f t="shared" si="71"/>
        <v/>
      </c>
      <c r="R339" s="22">
        <f t="shared" si="72"/>
        <v>0</v>
      </c>
      <c r="S339" s="6">
        <f t="shared" si="73"/>
        <v>286000</v>
      </c>
      <c r="T339" s="6">
        <f t="shared" si="74"/>
        <v>0</v>
      </c>
    </row>
    <row r="340" spans="1:20" x14ac:dyDescent="0.25">
      <c r="A340" s="14">
        <v>2343</v>
      </c>
      <c r="B340" s="15" t="s">
        <v>474</v>
      </c>
      <c r="C340" s="16">
        <v>2330</v>
      </c>
      <c r="D340" s="17" t="s">
        <v>42</v>
      </c>
      <c r="E340" s="144">
        <v>43130</v>
      </c>
      <c r="F340" s="18" t="str">
        <f t="shared" si="65"/>
        <v/>
      </c>
      <c r="G340" s="6" t="s">
        <v>35</v>
      </c>
      <c r="H340" s="19">
        <v>286000</v>
      </c>
      <c r="I340" s="20">
        <v>0</v>
      </c>
      <c r="J340" s="20">
        <v>1</v>
      </c>
      <c r="K340" s="20">
        <v>0</v>
      </c>
      <c r="L340" s="21">
        <f t="shared" si="66"/>
        <v>0</v>
      </c>
      <c r="M340" s="21">
        <f t="shared" si="67"/>
        <v>2330</v>
      </c>
      <c r="N340" s="21">
        <f t="shared" si="68"/>
        <v>0</v>
      </c>
      <c r="O340" s="7" t="str">
        <f t="shared" si="69"/>
        <v/>
      </c>
      <c r="P340" s="7" t="str">
        <f t="shared" si="70"/>
        <v/>
      </c>
      <c r="Q340" s="7" t="str">
        <f t="shared" si="71"/>
        <v/>
      </c>
      <c r="R340" s="22">
        <f t="shared" si="72"/>
        <v>0</v>
      </c>
      <c r="S340" s="6">
        <f t="shared" si="73"/>
        <v>286000</v>
      </c>
      <c r="T340" s="6">
        <f t="shared" si="74"/>
        <v>0</v>
      </c>
    </row>
    <row r="341" spans="1:20" x14ac:dyDescent="0.25">
      <c r="A341" s="14">
        <v>2354</v>
      </c>
      <c r="B341" s="15" t="s">
        <v>475</v>
      </c>
      <c r="C341" s="16">
        <v>2444</v>
      </c>
      <c r="D341" s="17" t="s">
        <v>42</v>
      </c>
      <c r="E341" s="144">
        <v>43130</v>
      </c>
      <c r="F341" s="18" t="str">
        <f t="shared" si="65"/>
        <v/>
      </c>
      <c r="G341" s="6" t="s">
        <v>35</v>
      </c>
      <c r="H341" s="19">
        <v>286000</v>
      </c>
      <c r="I341" s="20">
        <v>0</v>
      </c>
      <c r="J341" s="20">
        <v>1</v>
      </c>
      <c r="K341" s="20">
        <v>0</v>
      </c>
      <c r="L341" s="21">
        <f t="shared" si="66"/>
        <v>0</v>
      </c>
      <c r="M341" s="21">
        <f t="shared" si="67"/>
        <v>2444</v>
      </c>
      <c r="N341" s="21">
        <f t="shared" si="68"/>
        <v>0</v>
      </c>
      <c r="O341" s="7" t="str">
        <f t="shared" si="69"/>
        <v/>
      </c>
      <c r="P341" s="7" t="str">
        <f t="shared" si="70"/>
        <v/>
      </c>
      <c r="Q341" s="7" t="str">
        <f t="shared" si="71"/>
        <v/>
      </c>
      <c r="R341" s="22">
        <f t="shared" si="72"/>
        <v>0</v>
      </c>
      <c r="S341" s="6">
        <f t="shared" si="73"/>
        <v>286000</v>
      </c>
      <c r="T341" s="6">
        <f t="shared" si="74"/>
        <v>0</v>
      </c>
    </row>
    <row r="342" spans="1:20" x14ac:dyDescent="0.25">
      <c r="A342" s="14">
        <v>2342</v>
      </c>
      <c r="B342" s="15" t="s">
        <v>476</v>
      </c>
      <c r="C342" s="16">
        <v>2382</v>
      </c>
      <c r="D342" s="17" t="s">
        <v>42</v>
      </c>
      <c r="E342" s="144">
        <v>43130</v>
      </c>
      <c r="F342" s="18" t="str">
        <f t="shared" si="65"/>
        <v/>
      </c>
      <c r="G342" s="6" t="s">
        <v>35</v>
      </c>
      <c r="H342" s="19">
        <v>286000</v>
      </c>
      <c r="I342" s="20">
        <v>0</v>
      </c>
      <c r="J342" s="20">
        <v>1</v>
      </c>
      <c r="K342" s="20">
        <v>0</v>
      </c>
      <c r="L342" s="21">
        <f t="shared" si="66"/>
        <v>0</v>
      </c>
      <c r="M342" s="21">
        <f t="shared" si="67"/>
        <v>2382</v>
      </c>
      <c r="N342" s="21">
        <f t="shared" si="68"/>
        <v>0</v>
      </c>
      <c r="O342" s="7" t="str">
        <f t="shared" si="69"/>
        <v/>
      </c>
      <c r="P342" s="7" t="str">
        <f t="shared" si="70"/>
        <v/>
      </c>
      <c r="Q342" s="7" t="str">
        <f t="shared" si="71"/>
        <v/>
      </c>
      <c r="R342" s="22">
        <f t="shared" si="72"/>
        <v>0</v>
      </c>
      <c r="S342" s="6">
        <f t="shared" si="73"/>
        <v>286000</v>
      </c>
      <c r="T342" s="6">
        <f t="shared" si="74"/>
        <v>0</v>
      </c>
    </row>
    <row r="343" spans="1:20" x14ac:dyDescent="0.25">
      <c r="A343" s="14">
        <v>2344</v>
      </c>
      <c r="B343" s="15" t="s">
        <v>477</v>
      </c>
      <c r="C343" s="16">
        <v>667</v>
      </c>
      <c r="D343" s="17" t="s">
        <v>472</v>
      </c>
      <c r="E343" s="144">
        <v>43033</v>
      </c>
      <c r="F343" s="18">
        <f t="shared" si="65"/>
        <v>0.54529183333333342</v>
      </c>
      <c r="G343" s="6">
        <f t="shared" ref="G343:G386" si="75">VLOOKUP(A343,RANGE2,9,FALSE())</f>
        <v>3271.7510000000002</v>
      </c>
      <c r="H343" s="19">
        <v>6000</v>
      </c>
      <c r="I343" s="20">
        <v>1</v>
      </c>
      <c r="J343" s="20">
        <v>0</v>
      </c>
      <c r="K343" s="20">
        <v>0</v>
      </c>
      <c r="L343" s="21">
        <f t="shared" si="66"/>
        <v>667</v>
      </c>
      <c r="M343" s="21">
        <f t="shared" si="67"/>
        <v>0</v>
      </c>
      <c r="N343" s="21">
        <f t="shared" si="68"/>
        <v>0</v>
      </c>
      <c r="O343" s="7">
        <f t="shared" si="69"/>
        <v>3271.7510000000002</v>
      </c>
      <c r="P343" s="7">
        <f t="shared" si="70"/>
        <v>0</v>
      </c>
      <c r="Q343" s="7">
        <f t="shared" si="71"/>
        <v>0</v>
      </c>
      <c r="R343" s="22">
        <f t="shared" si="72"/>
        <v>6000</v>
      </c>
      <c r="S343" s="6">
        <f t="shared" si="73"/>
        <v>0</v>
      </c>
      <c r="T343" s="6">
        <f t="shared" si="74"/>
        <v>0</v>
      </c>
    </row>
    <row r="344" spans="1:20" x14ac:dyDescent="0.25">
      <c r="A344" s="14">
        <v>65</v>
      </c>
      <c r="B344" s="15" t="s">
        <v>478</v>
      </c>
      <c r="C344" s="16">
        <v>22524</v>
      </c>
      <c r="D344" s="17" t="s">
        <v>325</v>
      </c>
      <c r="E344" s="144">
        <v>45219</v>
      </c>
      <c r="F344" s="18">
        <f t="shared" si="65"/>
        <v>7.0351577468386772E-2</v>
      </c>
      <c r="G344" s="6">
        <f t="shared" si="75"/>
        <v>550782.5</v>
      </c>
      <c r="H344" s="19">
        <v>7829000</v>
      </c>
      <c r="I344" s="20">
        <v>1</v>
      </c>
      <c r="J344" s="20">
        <v>0</v>
      </c>
      <c r="K344" s="20">
        <v>0</v>
      </c>
      <c r="L344" s="21">
        <f t="shared" si="66"/>
        <v>22524</v>
      </c>
      <c r="M344" s="21">
        <f t="shared" si="67"/>
        <v>0</v>
      </c>
      <c r="N344" s="21">
        <f t="shared" si="68"/>
        <v>0</v>
      </c>
      <c r="O344" s="7">
        <f t="shared" si="69"/>
        <v>550782.5</v>
      </c>
      <c r="P344" s="7">
        <f t="shared" si="70"/>
        <v>0</v>
      </c>
      <c r="Q344" s="7">
        <f t="shared" si="71"/>
        <v>0</v>
      </c>
      <c r="R344" s="22">
        <f t="shared" si="72"/>
        <v>7829000</v>
      </c>
      <c r="S344" s="6">
        <f t="shared" si="73"/>
        <v>0</v>
      </c>
      <c r="T344" s="6">
        <f t="shared" si="74"/>
        <v>0</v>
      </c>
    </row>
    <row r="345" spans="1:20" x14ac:dyDescent="0.25">
      <c r="A345" s="14">
        <v>2566</v>
      </c>
      <c r="B345" s="15" t="s">
        <v>479</v>
      </c>
      <c r="C345" s="16">
        <v>16916</v>
      </c>
      <c r="D345" s="17" t="s">
        <v>297</v>
      </c>
      <c r="E345" s="144">
        <v>45866</v>
      </c>
      <c r="F345" s="18">
        <f t="shared" si="65"/>
        <v>2.4673521716378859E-2</v>
      </c>
      <c r="G345" s="6">
        <f t="shared" si="75"/>
        <v>94302.2</v>
      </c>
      <c r="H345" s="19">
        <v>3822000</v>
      </c>
      <c r="I345" s="20">
        <v>0</v>
      </c>
      <c r="J345" s="20">
        <v>1</v>
      </c>
      <c r="K345" s="20">
        <v>0</v>
      </c>
      <c r="L345" s="21">
        <f t="shared" si="66"/>
        <v>0</v>
      </c>
      <c r="M345" s="21">
        <f t="shared" si="67"/>
        <v>16916</v>
      </c>
      <c r="N345" s="21">
        <f t="shared" si="68"/>
        <v>0</v>
      </c>
      <c r="O345" s="7">
        <f t="shared" si="69"/>
        <v>0</v>
      </c>
      <c r="P345" s="7">
        <f t="shared" si="70"/>
        <v>94302.2</v>
      </c>
      <c r="Q345" s="7">
        <f t="shared" si="71"/>
        <v>0</v>
      </c>
      <c r="R345" s="22">
        <f t="shared" si="72"/>
        <v>0</v>
      </c>
      <c r="S345" s="6">
        <f t="shared" si="73"/>
        <v>3822000</v>
      </c>
      <c r="T345" s="6">
        <f t="shared" si="74"/>
        <v>0</v>
      </c>
    </row>
    <row r="346" spans="1:20" x14ac:dyDescent="0.25">
      <c r="A346" s="14">
        <v>9720</v>
      </c>
      <c r="B346" s="15" t="s">
        <v>480</v>
      </c>
      <c r="C346" s="16">
        <v>1215</v>
      </c>
      <c r="D346" s="17" t="s">
        <v>92</v>
      </c>
      <c r="E346" s="144">
        <v>44882</v>
      </c>
      <c r="F346" s="18">
        <f t="shared" si="65"/>
        <v>9.1354948805460745E-2</v>
      </c>
      <c r="G346" s="6">
        <f t="shared" si="75"/>
        <v>26767</v>
      </c>
      <c r="H346" s="19">
        <v>293000</v>
      </c>
      <c r="I346" s="20">
        <v>1</v>
      </c>
      <c r="J346" s="20">
        <v>0</v>
      </c>
      <c r="K346" s="20">
        <v>0</v>
      </c>
      <c r="L346" s="21">
        <f t="shared" si="66"/>
        <v>1215</v>
      </c>
      <c r="M346" s="21">
        <f t="shared" si="67"/>
        <v>0</v>
      </c>
      <c r="N346" s="21">
        <f t="shared" si="68"/>
        <v>0</v>
      </c>
      <c r="O346" s="7">
        <f t="shared" si="69"/>
        <v>26767</v>
      </c>
      <c r="P346" s="7">
        <f t="shared" si="70"/>
        <v>0</v>
      </c>
      <c r="Q346" s="7">
        <f t="shared" si="71"/>
        <v>0</v>
      </c>
      <c r="R346" s="22">
        <f t="shared" si="72"/>
        <v>293000</v>
      </c>
      <c r="S346" s="6">
        <f t="shared" si="73"/>
        <v>0</v>
      </c>
      <c r="T346" s="6">
        <f t="shared" si="74"/>
        <v>0</v>
      </c>
    </row>
    <row r="347" spans="1:20" x14ac:dyDescent="0.25">
      <c r="A347" s="14">
        <v>9708</v>
      </c>
      <c r="B347" s="15" t="s">
        <v>481</v>
      </c>
      <c r="C347" s="16">
        <v>480</v>
      </c>
      <c r="D347" s="17" t="s">
        <v>92</v>
      </c>
      <c r="E347" s="144">
        <v>44900</v>
      </c>
      <c r="F347" s="18">
        <f t="shared" si="65"/>
        <v>0.12231683168316831</v>
      </c>
      <c r="G347" s="6">
        <f t="shared" si="75"/>
        <v>12354</v>
      </c>
      <c r="H347" s="19">
        <v>101000</v>
      </c>
      <c r="I347" s="20">
        <v>1</v>
      </c>
      <c r="J347" s="20">
        <v>0</v>
      </c>
      <c r="K347" s="20">
        <v>0</v>
      </c>
      <c r="L347" s="21">
        <f t="shared" si="66"/>
        <v>480</v>
      </c>
      <c r="M347" s="21">
        <f t="shared" si="67"/>
        <v>0</v>
      </c>
      <c r="N347" s="21">
        <f t="shared" si="68"/>
        <v>0</v>
      </c>
      <c r="O347" s="7">
        <f t="shared" si="69"/>
        <v>12354</v>
      </c>
      <c r="P347" s="7">
        <f t="shared" si="70"/>
        <v>0</v>
      </c>
      <c r="Q347" s="7">
        <f t="shared" si="71"/>
        <v>0</v>
      </c>
      <c r="R347" s="22">
        <f t="shared" si="72"/>
        <v>101000</v>
      </c>
      <c r="S347" s="6">
        <f t="shared" si="73"/>
        <v>0</v>
      </c>
      <c r="T347" s="6">
        <f t="shared" si="74"/>
        <v>0</v>
      </c>
    </row>
    <row r="348" spans="1:20" x14ac:dyDescent="0.25">
      <c r="A348" s="14">
        <v>9707</v>
      </c>
      <c r="B348" s="15" t="s">
        <v>482</v>
      </c>
      <c r="C348" s="16">
        <v>2166</v>
      </c>
      <c r="D348" s="17" t="s">
        <v>452</v>
      </c>
      <c r="E348" s="144">
        <v>44902</v>
      </c>
      <c r="F348" s="18">
        <f t="shared" si="65"/>
        <v>2.4259204712812961E-2</v>
      </c>
      <c r="G348" s="6">
        <f t="shared" si="75"/>
        <v>16472</v>
      </c>
      <c r="H348" s="19">
        <v>679000</v>
      </c>
      <c r="I348" s="20">
        <v>1</v>
      </c>
      <c r="J348" s="20">
        <v>0</v>
      </c>
      <c r="K348" s="20">
        <v>0</v>
      </c>
      <c r="L348" s="21">
        <f t="shared" si="66"/>
        <v>2166</v>
      </c>
      <c r="M348" s="21">
        <f t="shared" si="67"/>
        <v>0</v>
      </c>
      <c r="N348" s="21">
        <f t="shared" si="68"/>
        <v>0</v>
      </c>
      <c r="O348" s="7">
        <f t="shared" si="69"/>
        <v>16472</v>
      </c>
      <c r="P348" s="7">
        <f t="shared" si="70"/>
        <v>0</v>
      </c>
      <c r="Q348" s="7">
        <f t="shared" si="71"/>
        <v>0</v>
      </c>
      <c r="R348" s="22">
        <f t="shared" si="72"/>
        <v>679000</v>
      </c>
      <c r="S348" s="6">
        <f t="shared" si="73"/>
        <v>0</v>
      </c>
      <c r="T348" s="6">
        <f t="shared" si="74"/>
        <v>0</v>
      </c>
    </row>
    <row r="349" spans="1:20" x14ac:dyDescent="0.25">
      <c r="A349" s="14">
        <v>9731</v>
      </c>
      <c r="B349" s="15" t="s">
        <v>483</v>
      </c>
      <c r="C349" s="16">
        <v>667</v>
      </c>
      <c r="D349" s="17" t="s">
        <v>484</v>
      </c>
      <c r="E349" s="144">
        <v>44886</v>
      </c>
      <c r="F349" s="18">
        <f t="shared" si="65"/>
        <v>2.9778925619834709E-2</v>
      </c>
      <c r="G349" s="6">
        <f t="shared" si="75"/>
        <v>3603.25</v>
      </c>
      <c r="H349" s="19">
        <v>121000</v>
      </c>
      <c r="I349" s="20">
        <v>1</v>
      </c>
      <c r="J349" s="20">
        <v>0</v>
      </c>
      <c r="K349" s="20">
        <v>0</v>
      </c>
      <c r="L349" s="21">
        <f t="shared" si="66"/>
        <v>667</v>
      </c>
      <c r="M349" s="21">
        <f t="shared" si="67"/>
        <v>0</v>
      </c>
      <c r="N349" s="21">
        <f t="shared" si="68"/>
        <v>0</v>
      </c>
      <c r="O349" s="7">
        <f t="shared" si="69"/>
        <v>3603.25</v>
      </c>
      <c r="P349" s="7">
        <f t="shared" si="70"/>
        <v>0</v>
      </c>
      <c r="Q349" s="7">
        <f t="shared" si="71"/>
        <v>0</v>
      </c>
      <c r="R349" s="22">
        <f t="shared" si="72"/>
        <v>121000</v>
      </c>
      <c r="S349" s="6">
        <f t="shared" si="73"/>
        <v>0</v>
      </c>
      <c r="T349" s="6">
        <f t="shared" si="74"/>
        <v>0</v>
      </c>
    </row>
    <row r="350" spans="1:20" x14ac:dyDescent="0.25">
      <c r="A350" s="14">
        <v>9712</v>
      </c>
      <c r="B350" s="15" t="s">
        <v>485</v>
      </c>
      <c r="C350" s="16">
        <v>451</v>
      </c>
      <c r="D350" s="17" t="s">
        <v>92</v>
      </c>
      <c r="E350" s="144">
        <v>44901</v>
      </c>
      <c r="F350" s="18">
        <f t="shared" si="65"/>
        <v>0.26285106382978723</v>
      </c>
      <c r="G350" s="6">
        <f t="shared" si="75"/>
        <v>24708</v>
      </c>
      <c r="H350" s="19">
        <v>94000</v>
      </c>
      <c r="I350" s="20">
        <v>1</v>
      </c>
      <c r="J350" s="20">
        <v>0</v>
      </c>
      <c r="K350" s="20">
        <v>0</v>
      </c>
      <c r="L350" s="21">
        <f t="shared" si="66"/>
        <v>451</v>
      </c>
      <c r="M350" s="21">
        <f t="shared" si="67"/>
        <v>0</v>
      </c>
      <c r="N350" s="21">
        <f t="shared" si="68"/>
        <v>0</v>
      </c>
      <c r="O350" s="7">
        <f t="shared" si="69"/>
        <v>24708</v>
      </c>
      <c r="P350" s="7">
        <f t="shared" si="70"/>
        <v>0</v>
      </c>
      <c r="Q350" s="7">
        <f t="shared" si="71"/>
        <v>0</v>
      </c>
      <c r="R350" s="22">
        <f t="shared" si="72"/>
        <v>94000</v>
      </c>
      <c r="S350" s="6">
        <f t="shared" si="73"/>
        <v>0</v>
      </c>
      <c r="T350" s="6">
        <f t="shared" si="74"/>
        <v>0</v>
      </c>
    </row>
    <row r="351" spans="1:20" x14ac:dyDescent="0.25">
      <c r="A351" s="14">
        <v>9716</v>
      </c>
      <c r="B351" s="15" t="s">
        <v>486</v>
      </c>
      <c r="C351" s="16">
        <v>1215</v>
      </c>
      <c r="D351" s="17" t="s">
        <v>92</v>
      </c>
      <c r="E351" s="144">
        <v>44901</v>
      </c>
      <c r="F351" s="18">
        <f t="shared" si="65"/>
        <v>4.2163822525597271E-2</v>
      </c>
      <c r="G351" s="6">
        <f t="shared" si="75"/>
        <v>12354</v>
      </c>
      <c r="H351" s="19">
        <v>293000</v>
      </c>
      <c r="I351" s="20">
        <v>1</v>
      </c>
      <c r="J351" s="20">
        <v>0</v>
      </c>
      <c r="K351" s="20">
        <v>0</v>
      </c>
      <c r="L351" s="21">
        <f t="shared" si="66"/>
        <v>1215</v>
      </c>
      <c r="M351" s="21">
        <f t="shared" si="67"/>
        <v>0</v>
      </c>
      <c r="N351" s="21">
        <f t="shared" si="68"/>
        <v>0</v>
      </c>
      <c r="O351" s="7">
        <f t="shared" si="69"/>
        <v>12354</v>
      </c>
      <c r="P351" s="7">
        <f t="shared" si="70"/>
        <v>0</v>
      </c>
      <c r="Q351" s="7">
        <f t="shared" si="71"/>
        <v>0</v>
      </c>
      <c r="R351" s="22">
        <f t="shared" si="72"/>
        <v>293000</v>
      </c>
      <c r="S351" s="6">
        <f t="shared" si="73"/>
        <v>0</v>
      </c>
      <c r="T351" s="6">
        <f t="shared" si="74"/>
        <v>0</v>
      </c>
    </row>
    <row r="352" spans="1:20" x14ac:dyDescent="0.25">
      <c r="A352" s="14">
        <v>9710</v>
      </c>
      <c r="B352" s="15" t="s">
        <v>487</v>
      </c>
      <c r="C352" s="16">
        <v>777</v>
      </c>
      <c r="D352" s="17" t="s">
        <v>92</v>
      </c>
      <c r="E352" s="144">
        <v>44901</v>
      </c>
      <c r="F352" s="18">
        <f t="shared" si="65"/>
        <v>8.9263005780346821E-2</v>
      </c>
      <c r="G352" s="6">
        <f t="shared" si="75"/>
        <v>15442.5</v>
      </c>
      <c r="H352" s="19">
        <v>173000</v>
      </c>
      <c r="I352" s="20">
        <v>1</v>
      </c>
      <c r="J352" s="20">
        <v>0</v>
      </c>
      <c r="K352" s="20">
        <v>0</v>
      </c>
      <c r="L352" s="21">
        <f t="shared" si="66"/>
        <v>777</v>
      </c>
      <c r="M352" s="21">
        <f t="shared" si="67"/>
        <v>0</v>
      </c>
      <c r="N352" s="21">
        <f t="shared" si="68"/>
        <v>0</v>
      </c>
      <c r="O352" s="7">
        <f t="shared" si="69"/>
        <v>15442.5</v>
      </c>
      <c r="P352" s="7">
        <f t="shared" si="70"/>
        <v>0</v>
      </c>
      <c r="Q352" s="7">
        <f t="shared" si="71"/>
        <v>0</v>
      </c>
      <c r="R352" s="22">
        <f t="shared" si="72"/>
        <v>173000</v>
      </c>
      <c r="S352" s="6">
        <f t="shared" si="73"/>
        <v>0</v>
      </c>
      <c r="T352" s="6">
        <f t="shared" si="74"/>
        <v>0</v>
      </c>
    </row>
    <row r="353" spans="1:20" x14ac:dyDescent="0.25">
      <c r="A353" s="14">
        <v>9721</v>
      </c>
      <c r="B353" s="15" t="s">
        <v>488</v>
      </c>
      <c r="C353" s="16">
        <v>1215</v>
      </c>
      <c r="D353" s="17" t="s">
        <v>92</v>
      </c>
      <c r="E353" s="144">
        <v>44881</v>
      </c>
      <c r="F353" s="18">
        <f t="shared" si="65"/>
        <v>9.0827901023890781E-2</v>
      </c>
      <c r="G353" s="6">
        <f t="shared" si="75"/>
        <v>26612.575000000001</v>
      </c>
      <c r="H353" s="19">
        <v>293000</v>
      </c>
      <c r="I353" s="20">
        <v>1</v>
      </c>
      <c r="J353" s="20">
        <v>0</v>
      </c>
      <c r="K353" s="20">
        <v>0</v>
      </c>
      <c r="L353" s="21">
        <f t="shared" si="66"/>
        <v>1215</v>
      </c>
      <c r="M353" s="21">
        <f t="shared" si="67"/>
        <v>0</v>
      </c>
      <c r="N353" s="21">
        <f t="shared" si="68"/>
        <v>0</v>
      </c>
      <c r="O353" s="7">
        <f t="shared" si="69"/>
        <v>26612.575000000001</v>
      </c>
      <c r="P353" s="7">
        <f t="shared" si="70"/>
        <v>0</v>
      </c>
      <c r="Q353" s="7">
        <f t="shared" si="71"/>
        <v>0</v>
      </c>
      <c r="R353" s="22">
        <f t="shared" si="72"/>
        <v>293000</v>
      </c>
      <c r="S353" s="6">
        <f t="shared" si="73"/>
        <v>0</v>
      </c>
      <c r="T353" s="6">
        <f t="shared" si="74"/>
        <v>0</v>
      </c>
    </row>
    <row r="354" spans="1:20" x14ac:dyDescent="0.25">
      <c r="A354" s="14">
        <v>9737</v>
      </c>
      <c r="B354" s="15" t="s">
        <v>489</v>
      </c>
      <c r="C354" s="16">
        <v>2042</v>
      </c>
      <c r="D354" s="17" t="s">
        <v>112</v>
      </c>
      <c r="E354" s="144">
        <v>44901</v>
      </c>
      <c r="F354" s="18">
        <f t="shared" si="65"/>
        <v>3.6313932980599649E-3</v>
      </c>
      <c r="G354" s="6">
        <f t="shared" si="75"/>
        <v>2059</v>
      </c>
      <c r="H354" s="19">
        <v>567000</v>
      </c>
      <c r="I354" s="20">
        <v>1</v>
      </c>
      <c r="J354" s="20">
        <v>0</v>
      </c>
      <c r="K354" s="20">
        <v>0</v>
      </c>
      <c r="L354" s="21">
        <f t="shared" si="66"/>
        <v>2042</v>
      </c>
      <c r="M354" s="21">
        <f t="shared" si="67"/>
        <v>0</v>
      </c>
      <c r="N354" s="21">
        <f t="shared" si="68"/>
        <v>0</v>
      </c>
      <c r="O354" s="7">
        <f t="shared" si="69"/>
        <v>2059</v>
      </c>
      <c r="P354" s="7">
        <f t="shared" si="70"/>
        <v>0</v>
      </c>
      <c r="Q354" s="7">
        <f t="shared" si="71"/>
        <v>0</v>
      </c>
      <c r="R354" s="22">
        <f t="shared" si="72"/>
        <v>567000</v>
      </c>
      <c r="S354" s="6">
        <f t="shared" si="73"/>
        <v>0</v>
      </c>
      <c r="T354" s="6">
        <f t="shared" si="74"/>
        <v>0</v>
      </c>
    </row>
    <row r="355" spans="1:20" x14ac:dyDescent="0.25">
      <c r="A355" s="14">
        <v>9715</v>
      </c>
      <c r="B355" s="15" t="s">
        <v>490</v>
      </c>
      <c r="C355" s="16">
        <v>1215</v>
      </c>
      <c r="D355" s="17" t="s">
        <v>92</v>
      </c>
      <c r="E355" s="144">
        <v>44900</v>
      </c>
      <c r="F355" s="18">
        <f t="shared" si="65"/>
        <v>4.2163822525597271E-2</v>
      </c>
      <c r="G355" s="6">
        <f t="shared" si="75"/>
        <v>12354</v>
      </c>
      <c r="H355" s="19">
        <v>293000</v>
      </c>
      <c r="I355" s="20">
        <v>1</v>
      </c>
      <c r="J355" s="20">
        <v>0</v>
      </c>
      <c r="K355" s="20">
        <v>0</v>
      </c>
      <c r="L355" s="21">
        <f t="shared" si="66"/>
        <v>1215</v>
      </c>
      <c r="M355" s="21">
        <f t="shared" si="67"/>
        <v>0</v>
      </c>
      <c r="N355" s="21">
        <f t="shared" si="68"/>
        <v>0</v>
      </c>
      <c r="O355" s="7">
        <f t="shared" si="69"/>
        <v>12354</v>
      </c>
      <c r="P355" s="7">
        <f t="shared" si="70"/>
        <v>0</v>
      </c>
      <c r="Q355" s="7">
        <f t="shared" si="71"/>
        <v>0</v>
      </c>
      <c r="R355" s="22">
        <f t="shared" si="72"/>
        <v>293000</v>
      </c>
      <c r="S355" s="6">
        <f t="shared" si="73"/>
        <v>0</v>
      </c>
      <c r="T355" s="6">
        <f t="shared" si="74"/>
        <v>0</v>
      </c>
    </row>
    <row r="356" spans="1:20" x14ac:dyDescent="0.25">
      <c r="A356" s="14">
        <v>9726</v>
      </c>
      <c r="B356" s="15" t="s">
        <v>491</v>
      </c>
      <c r="C356" s="16">
        <v>547</v>
      </c>
      <c r="D356" s="17" t="s">
        <v>92</v>
      </c>
      <c r="E356" s="144">
        <v>44886</v>
      </c>
      <c r="F356" s="18">
        <f t="shared" si="65"/>
        <v>0.14623579545454546</v>
      </c>
      <c r="G356" s="6">
        <f t="shared" si="75"/>
        <v>12868.75</v>
      </c>
      <c r="H356" s="19">
        <v>88000</v>
      </c>
      <c r="I356" s="20">
        <v>1</v>
      </c>
      <c r="J356" s="20">
        <v>0</v>
      </c>
      <c r="K356" s="20">
        <v>0</v>
      </c>
      <c r="L356" s="21">
        <f t="shared" si="66"/>
        <v>547</v>
      </c>
      <c r="M356" s="21">
        <f t="shared" si="67"/>
        <v>0</v>
      </c>
      <c r="N356" s="21">
        <f t="shared" si="68"/>
        <v>0</v>
      </c>
      <c r="O356" s="7">
        <f t="shared" si="69"/>
        <v>12868.75</v>
      </c>
      <c r="P356" s="7">
        <f t="shared" si="70"/>
        <v>0</v>
      </c>
      <c r="Q356" s="7">
        <f t="shared" si="71"/>
        <v>0</v>
      </c>
      <c r="R356" s="22">
        <f t="shared" si="72"/>
        <v>88000</v>
      </c>
      <c r="S356" s="6">
        <f t="shared" si="73"/>
        <v>0</v>
      </c>
      <c r="T356" s="6">
        <f t="shared" si="74"/>
        <v>0</v>
      </c>
    </row>
    <row r="357" spans="1:20" x14ac:dyDescent="0.25">
      <c r="A357" s="14">
        <v>9711</v>
      </c>
      <c r="B357" s="15" t="s">
        <v>492</v>
      </c>
      <c r="C357" s="16">
        <v>330</v>
      </c>
      <c r="D357" s="17" t="s">
        <v>92</v>
      </c>
      <c r="E357" s="144">
        <v>44901</v>
      </c>
      <c r="F357" s="18">
        <f t="shared" si="65"/>
        <v>0.35341044776119401</v>
      </c>
      <c r="G357" s="6">
        <f t="shared" si="75"/>
        <v>23678.5</v>
      </c>
      <c r="H357" s="19">
        <v>67000</v>
      </c>
      <c r="I357" s="20">
        <v>1</v>
      </c>
      <c r="J357" s="20">
        <v>0</v>
      </c>
      <c r="K357" s="20">
        <v>0</v>
      </c>
      <c r="L357" s="21">
        <f t="shared" si="66"/>
        <v>330</v>
      </c>
      <c r="M357" s="21">
        <f t="shared" si="67"/>
        <v>0</v>
      </c>
      <c r="N357" s="21">
        <f t="shared" si="68"/>
        <v>0</v>
      </c>
      <c r="O357" s="7">
        <f t="shared" si="69"/>
        <v>23678.5</v>
      </c>
      <c r="P357" s="7">
        <f t="shared" si="70"/>
        <v>0</v>
      </c>
      <c r="Q357" s="7">
        <f t="shared" si="71"/>
        <v>0</v>
      </c>
      <c r="R357" s="22">
        <f t="shared" si="72"/>
        <v>67000</v>
      </c>
      <c r="S357" s="6">
        <f t="shared" si="73"/>
        <v>0</v>
      </c>
      <c r="T357" s="6">
        <f t="shared" si="74"/>
        <v>0</v>
      </c>
    </row>
    <row r="358" spans="1:20" x14ac:dyDescent="0.25">
      <c r="A358" s="14">
        <v>9725</v>
      </c>
      <c r="B358" s="15" t="s">
        <v>493</v>
      </c>
      <c r="C358" s="16">
        <v>852</v>
      </c>
      <c r="D358" s="17" t="s">
        <v>92</v>
      </c>
      <c r="E358" s="144">
        <v>44886</v>
      </c>
      <c r="F358" s="18">
        <f t="shared" si="65"/>
        <v>7.3081790123456794E-2</v>
      </c>
      <c r="G358" s="6">
        <f t="shared" si="75"/>
        <v>11839.25</v>
      </c>
      <c r="H358" s="19">
        <v>162000</v>
      </c>
      <c r="I358" s="20">
        <v>1</v>
      </c>
      <c r="J358" s="20">
        <v>0</v>
      </c>
      <c r="K358" s="20">
        <v>0</v>
      </c>
      <c r="L358" s="21">
        <f t="shared" si="66"/>
        <v>852</v>
      </c>
      <c r="M358" s="21">
        <f t="shared" si="67"/>
        <v>0</v>
      </c>
      <c r="N358" s="21">
        <f t="shared" si="68"/>
        <v>0</v>
      </c>
      <c r="O358" s="7">
        <f t="shared" si="69"/>
        <v>11839.25</v>
      </c>
      <c r="P358" s="7">
        <f t="shared" si="70"/>
        <v>0</v>
      </c>
      <c r="Q358" s="7">
        <f t="shared" si="71"/>
        <v>0</v>
      </c>
      <c r="R358" s="22">
        <f t="shared" si="72"/>
        <v>162000</v>
      </c>
      <c r="S358" s="6">
        <f t="shared" si="73"/>
        <v>0</v>
      </c>
      <c r="T358" s="6">
        <f t="shared" si="74"/>
        <v>0</v>
      </c>
    </row>
    <row r="359" spans="1:20" x14ac:dyDescent="0.25">
      <c r="A359" s="14">
        <v>9730</v>
      </c>
      <c r="B359" s="15" t="s">
        <v>494</v>
      </c>
      <c r="C359" s="16">
        <v>520</v>
      </c>
      <c r="D359" s="17" t="s">
        <v>92</v>
      </c>
      <c r="E359" s="144">
        <v>44886</v>
      </c>
      <c r="F359" s="18">
        <f t="shared" si="65"/>
        <v>5.530371900826446E-2</v>
      </c>
      <c r="G359" s="6">
        <f t="shared" si="75"/>
        <v>6691.75</v>
      </c>
      <c r="H359" s="19">
        <v>121000</v>
      </c>
      <c r="I359" s="20">
        <v>1</v>
      </c>
      <c r="J359" s="20">
        <v>0</v>
      </c>
      <c r="K359" s="20">
        <v>0</v>
      </c>
      <c r="L359" s="21">
        <f t="shared" si="66"/>
        <v>520</v>
      </c>
      <c r="M359" s="21">
        <f t="shared" si="67"/>
        <v>0</v>
      </c>
      <c r="N359" s="21">
        <f t="shared" si="68"/>
        <v>0</v>
      </c>
      <c r="O359" s="7">
        <f t="shared" si="69"/>
        <v>6691.75</v>
      </c>
      <c r="P359" s="7">
        <f t="shared" si="70"/>
        <v>0</v>
      </c>
      <c r="Q359" s="7">
        <f t="shared" si="71"/>
        <v>0</v>
      </c>
      <c r="R359" s="22">
        <f t="shared" si="72"/>
        <v>121000</v>
      </c>
      <c r="S359" s="6">
        <f t="shared" si="73"/>
        <v>0</v>
      </c>
      <c r="T359" s="6">
        <f t="shared" si="74"/>
        <v>0</v>
      </c>
    </row>
    <row r="360" spans="1:20" x14ac:dyDescent="0.25">
      <c r="A360" s="14">
        <v>9714</v>
      </c>
      <c r="B360" s="15" t="s">
        <v>495</v>
      </c>
      <c r="C360" s="16">
        <v>2753</v>
      </c>
      <c r="D360" s="17" t="s">
        <v>92</v>
      </c>
      <c r="E360" s="144">
        <v>44901</v>
      </c>
      <c r="F360" s="18">
        <f t="shared" si="65"/>
        <v>1.5559193954659949E-2</v>
      </c>
      <c r="G360" s="6">
        <f t="shared" si="75"/>
        <v>12354</v>
      </c>
      <c r="H360" s="19">
        <v>794000</v>
      </c>
      <c r="I360" s="20">
        <v>1</v>
      </c>
      <c r="J360" s="20">
        <v>0</v>
      </c>
      <c r="K360" s="20">
        <v>0</v>
      </c>
      <c r="L360" s="21">
        <f t="shared" si="66"/>
        <v>2753</v>
      </c>
      <c r="M360" s="21">
        <f t="shared" si="67"/>
        <v>0</v>
      </c>
      <c r="N360" s="21">
        <f t="shared" si="68"/>
        <v>0</v>
      </c>
      <c r="O360" s="7">
        <f t="shared" si="69"/>
        <v>12354</v>
      </c>
      <c r="P360" s="7">
        <f t="shared" si="70"/>
        <v>0</v>
      </c>
      <c r="Q360" s="7">
        <f t="shared" si="71"/>
        <v>0</v>
      </c>
      <c r="R360" s="22">
        <f t="shared" si="72"/>
        <v>794000</v>
      </c>
      <c r="S360" s="6">
        <f t="shared" si="73"/>
        <v>0</v>
      </c>
      <c r="T360" s="6">
        <f t="shared" si="74"/>
        <v>0</v>
      </c>
    </row>
    <row r="361" spans="1:20" x14ac:dyDescent="0.25">
      <c r="A361" s="14">
        <v>9719</v>
      </c>
      <c r="B361" s="15" t="s">
        <v>496</v>
      </c>
      <c r="C361" s="16">
        <v>3655</v>
      </c>
      <c r="D361" s="17" t="s">
        <v>92</v>
      </c>
      <c r="E361" s="144">
        <v>44886</v>
      </c>
      <c r="F361" s="18">
        <f t="shared" si="65"/>
        <v>9.2253896103896102E-2</v>
      </c>
      <c r="G361" s="6">
        <f t="shared" si="75"/>
        <v>71035.5</v>
      </c>
      <c r="H361" s="19">
        <v>770000</v>
      </c>
      <c r="I361" s="20">
        <v>1</v>
      </c>
      <c r="J361" s="20">
        <v>0</v>
      </c>
      <c r="K361" s="20">
        <v>0</v>
      </c>
      <c r="L361" s="21">
        <f t="shared" si="66"/>
        <v>3655</v>
      </c>
      <c r="M361" s="21">
        <f t="shared" si="67"/>
        <v>0</v>
      </c>
      <c r="N361" s="21">
        <f t="shared" si="68"/>
        <v>0</v>
      </c>
      <c r="O361" s="7">
        <f t="shared" si="69"/>
        <v>71035.5</v>
      </c>
      <c r="P361" s="7">
        <f t="shared" si="70"/>
        <v>0</v>
      </c>
      <c r="Q361" s="7">
        <f t="shared" si="71"/>
        <v>0</v>
      </c>
      <c r="R361" s="22">
        <f t="shared" si="72"/>
        <v>770000</v>
      </c>
      <c r="S361" s="6">
        <f t="shared" si="73"/>
        <v>0</v>
      </c>
      <c r="T361" s="6">
        <f t="shared" si="74"/>
        <v>0</v>
      </c>
    </row>
    <row r="362" spans="1:20" x14ac:dyDescent="0.25">
      <c r="A362" s="14">
        <v>9709</v>
      </c>
      <c r="B362" s="15" t="s">
        <v>497</v>
      </c>
      <c r="C362" s="16">
        <v>480</v>
      </c>
      <c r="D362" s="17" t="s">
        <v>92</v>
      </c>
      <c r="E362" s="144">
        <v>44900</v>
      </c>
      <c r="F362" s="18">
        <f t="shared" si="65"/>
        <v>0.17328217821782177</v>
      </c>
      <c r="G362" s="6">
        <f t="shared" si="75"/>
        <v>17501.5</v>
      </c>
      <c r="H362" s="19">
        <v>101000</v>
      </c>
      <c r="I362" s="20">
        <v>1</v>
      </c>
      <c r="J362" s="20">
        <v>0</v>
      </c>
      <c r="K362" s="20">
        <v>0</v>
      </c>
      <c r="L362" s="21">
        <f t="shared" si="66"/>
        <v>480</v>
      </c>
      <c r="M362" s="21">
        <f t="shared" si="67"/>
        <v>0</v>
      </c>
      <c r="N362" s="21">
        <f t="shared" si="68"/>
        <v>0</v>
      </c>
      <c r="O362" s="7">
        <f t="shared" si="69"/>
        <v>17501.5</v>
      </c>
      <c r="P362" s="7">
        <f t="shared" si="70"/>
        <v>0</v>
      </c>
      <c r="Q362" s="7">
        <f t="shared" si="71"/>
        <v>0</v>
      </c>
      <c r="R362" s="22">
        <f t="shared" si="72"/>
        <v>101000</v>
      </c>
      <c r="S362" s="6">
        <f t="shared" si="73"/>
        <v>0</v>
      </c>
      <c r="T362" s="6">
        <f t="shared" si="74"/>
        <v>0</v>
      </c>
    </row>
    <row r="363" spans="1:20" x14ac:dyDescent="0.25">
      <c r="A363" s="14">
        <v>9728</v>
      </c>
      <c r="B363" s="15" t="s">
        <v>498</v>
      </c>
      <c r="C363" s="16">
        <v>521</v>
      </c>
      <c r="D363" s="17" t="s">
        <v>92</v>
      </c>
      <c r="E363" s="144">
        <v>44887</v>
      </c>
      <c r="F363" s="18">
        <f t="shared" si="65"/>
        <v>4.2541322314049584E-2</v>
      </c>
      <c r="G363" s="6">
        <f t="shared" si="75"/>
        <v>5147.5</v>
      </c>
      <c r="H363" s="19">
        <v>121000</v>
      </c>
      <c r="I363" s="20">
        <v>1</v>
      </c>
      <c r="J363" s="20">
        <v>0</v>
      </c>
      <c r="K363" s="20">
        <v>0</v>
      </c>
      <c r="L363" s="21">
        <f t="shared" si="66"/>
        <v>521</v>
      </c>
      <c r="M363" s="21">
        <f t="shared" si="67"/>
        <v>0</v>
      </c>
      <c r="N363" s="21">
        <f t="shared" si="68"/>
        <v>0</v>
      </c>
      <c r="O363" s="7">
        <f t="shared" si="69"/>
        <v>5147.5</v>
      </c>
      <c r="P363" s="7">
        <f t="shared" si="70"/>
        <v>0</v>
      </c>
      <c r="Q363" s="7">
        <f t="shared" si="71"/>
        <v>0</v>
      </c>
      <c r="R363" s="22">
        <f t="shared" si="72"/>
        <v>121000</v>
      </c>
      <c r="S363" s="6">
        <f t="shared" si="73"/>
        <v>0</v>
      </c>
      <c r="T363" s="6">
        <f t="shared" si="74"/>
        <v>0</v>
      </c>
    </row>
    <row r="364" spans="1:20" x14ac:dyDescent="0.25">
      <c r="A364" s="14">
        <v>9723</v>
      </c>
      <c r="B364" s="15" t="s">
        <v>499</v>
      </c>
      <c r="C364" s="16">
        <v>687</v>
      </c>
      <c r="D364" s="17" t="s">
        <v>92</v>
      </c>
      <c r="E364" s="144">
        <v>44883</v>
      </c>
      <c r="F364" s="18">
        <f t="shared" si="65"/>
        <v>5.6659532374100721E-2</v>
      </c>
      <c r="G364" s="6">
        <f t="shared" si="75"/>
        <v>7875.6750000000002</v>
      </c>
      <c r="H364" s="19">
        <v>139000</v>
      </c>
      <c r="I364" s="20">
        <v>1</v>
      </c>
      <c r="J364" s="20">
        <v>0</v>
      </c>
      <c r="K364" s="20">
        <v>0</v>
      </c>
      <c r="L364" s="21">
        <f t="shared" si="66"/>
        <v>687</v>
      </c>
      <c r="M364" s="21">
        <f t="shared" si="67"/>
        <v>0</v>
      </c>
      <c r="N364" s="21">
        <f t="shared" si="68"/>
        <v>0</v>
      </c>
      <c r="O364" s="7">
        <f t="shared" si="69"/>
        <v>7875.6750000000002</v>
      </c>
      <c r="P364" s="7">
        <f t="shared" si="70"/>
        <v>0</v>
      </c>
      <c r="Q364" s="7">
        <f t="shared" si="71"/>
        <v>0</v>
      </c>
      <c r="R364" s="22">
        <f t="shared" si="72"/>
        <v>139000</v>
      </c>
      <c r="S364" s="6">
        <f t="shared" si="73"/>
        <v>0</v>
      </c>
      <c r="T364" s="6">
        <f t="shared" si="74"/>
        <v>0</v>
      </c>
    </row>
    <row r="365" spans="1:20" x14ac:dyDescent="0.25">
      <c r="A365" s="14">
        <v>9729</v>
      </c>
      <c r="B365" s="15" t="s">
        <v>500</v>
      </c>
      <c r="C365" s="16">
        <v>520</v>
      </c>
      <c r="D365" s="17" t="s">
        <v>92</v>
      </c>
      <c r="E365" s="144">
        <v>44887</v>
      </c>
      <c r="F365" s="18">
        <f t="shared" si="65"/>
        <v>3.4033057851239668E-2</v>
      </c>
      <c r="G365" s="6">
        <f t="shared" si="75"/>
        <v>4118</v>
      </c>
      <c r="H365" s="19">
        <v>121000</v>
      </c>
      <c r="I365" s="20">
        <v>1</v>
      </c>
      <c r="J365" s="20">
        <v>0</v>
      </c>
      <c r="K365" s="20">
        <v>0</v>
      </c>
      <c r="L365" s="21">
        <f t="shared" si="66"/>
        <v>520</v>
      </c>
      <c r="M365" s="21">
        <f t="shared" si="67"/>
        <v>0</v>
      </c>
      <c r="N365" s="21">
        <f t="shared" si="68"/>
        <v>0</v>
      </c>
      <c r="O365" s="7">
        <f t="shared" si="69"/>
        <v>4118</v>
      </c>
      <c r="P365" s="7">
        <f t="shared" si="70"/>
        <v>0</v>
      </c>
      <c r="Q365" s="7">
        <f t="shared" si="71"/>
        <v>0</v>
      </c>
      <c r="R365" s="22">
        <f t="shared" si="72"/>
        <v>121000</v>
      </c>
      <c r="S365" s="6">
        <f t="shared" si="73"/>
        <v>0</v>
      </c>
      <c r="T365" s="6">
        <f t="shared" si="74"/>
        <v>0</v>
      </c>
    </row>
    <row r="366" spans="1:20" x14ac:dyDescent="0.25">
      <c r="A366" s="14">
        <v>9734</v>
      </c>
      <c r="B366" s="15" t="s">
        <v>501</v>
      </c>
      <c r="C366" s="16">
        <v>3102</v>
      </c>
      <c r="D366" s="17" t="s">
        <v>502</v>
      </c>
      <c r="E366" s="144">
        <v>44671</v>
      </c>
      <c r="F366" s="18">
        <f t="shared" si="65"/>
        <v>3.1284672021419012E-2</v>
      </c>
      <c r="G366" s="6">
        <f t="shared" si="75"/>
        <v>23369.65</v>
      </c>
      <c r="H366" s="19">
        <v>747000</v>
      </c>
      <c r="I366" s="20">
        <v>1</v>
      </c>
      <c r="J366" s="20">
        <v>0</v>
      </c>
      <c r="K366" s="20">
        <v>0</v>
      </c>
      <c r="L366" s="21">
        <f t="shared" si="66"/>
        <v>3102</v>
      </c>
      <c r="M366" s="21">
        <f t="shared" si="67"/>
        <v>0</v>
      </c>
      <c r="N366" s="21">
        <f t="shared" si="68"/>
        <v>0</v>
      </c>
      <c r="O366" s="7">
        <f t="shared" si="69"/>
        <v>23369.65</v>
      </c>
      <c r="P366" s="7">
        <f t="shared" si="70"/>
        <v>0</v>
      </c>
      <c r="Q366" s="7">
        <f t="shared" si="71"/>
        <v>0</v>
      </c>
      <c r="R366" s="22">
        <f t="shared" si="72"/>
        <v>747000</v>
      </c>
      <c r="S366" s="6">
        <f t="shared" si="73"/>
        <v>0</v>
      </c>
      <c r="T366" s="6">
        <f t="shared" si="74"/>
        <v>0</v>
      </c>
    </row>
    <row r="367" spans="1:20" x14ac:dyDescent="0.25">
      <c r="A367" s="14">
        <v>9732</v>
      </c>
      <c r="B367" s="15" t="s">
        <v>503</v>
      </c>
      <c r="C367" s="16">
        <v>555</v>
      </c>
      <c r="D367" s="17" t="s">
        <v>92</v>
      </c>
      <c r="E367" s="144">
        <v>44883</v>
      </c>
      <c r="F367" s="18">
        <f t="shared" si="65"/>
        <v>4.5910135135135137E-2</v>
      </c>
      <c r="G367" s="6">
        <f t="shared" si="75"/>
        <v>8493.375</v>
      </c>
      <c r="H367" s="19">
        <v>185000</v>
      </c>
      <c r="I367" s="20">
        <v>1</v>
      </c>
      <c r="J367" s="20">
        <v>0</v>
      </c>
      <c r="K367" s="20">
        <v>0</v>
      </c>
      <c r="L367" s="21">
        <f t="shared" si="66"/>
        <v>555</v>
      </c>
      <c r="M367" s="21">
        <f t="shared" si="67"/>
        <v>0</v>
      </c>
      <c r="N367" s="21">
        <f t="shared" si="68"/>
        <v>0</v>
      </c>
      <c r="O367" s="7">
        <f t="shared" si="69"/>
        <v>8493.375</v>
      </c>
      <c r="P367" s="7">
        <f t="shared" si="70"/>
        <v>0</v>
      </c>
      <c r="Q367" s="7">
        <f t="shared" si="71"/>
        <v>0</v>
      </c>
      <c r="R367" s="22">
        <f t="shared" si="72"/>
        <v>185000</v>
      </c>
      <c r="S367" s="6">
        <f t="shared" si="73"/>
        <v>0</v>
      </c>
      <c r="T367" s="6">
        <f t="shared" si="74"/>
        <v>0</v>
      </c>
    </row>
    <row r="368" spans="1:20" x14ac:dyDescent="0.25">
      <c r="A368" s="14">
        <v>9724</v>
      </c>
      <c r="B368" s="15" t="s">
        <v>504</v>
      </c>
      <c r="C368" s="16">
        <v>777</v>
      </c>
      <c r="D368" s="17" t="s">
        <v>92</v>
      </c>
      <c r="E368" s="144">
        <v>44881</v>
      </c>
      <c r="F368" s="18">
        <f t="shared" si="65"/>
        <v>5.9508670520231212E-2</v>
      </c>
      <c r="G368" s="6">
        <f t="shared" si="75"/>
        <v>10295</v>
      </c>
      <c r="H368" s="19">
        <v>173000</v>
      </c>
      <c r="I368" s="20">
        <v>1</v>
      </c>
      <c r="J368" s="20">
        <v>0</v>
      </c>
      <c r="K368" s="20">
        <v>0</v>
      </c>
      <c r="L368" s="21">
        <f t="shared" si="66"/>
        <v>777</v>
      </c>
      <c r="M368" s="21">
        <f t="shared" si="67"/>
        <v>0</v>
      </c>
      <c r="N368" s="21">
        <f t="shared" si="68"/>
        <v>0</v>
      </c>
      <c r="O368" s="7">
        <f t="shared" si="69"/>
        <v>10295</v>
      </c>
      <c r="P368" s="7">
        <f t="shared" si="70"/>
        <v>0</v>
      </c>
      <c r="Q368" s="7">
        <f t="shared" si="71"/>
        <v>0</v>
      </c>
      <c r="R368" s="22">
        <f t="shared" si="72"/>
        <v>173000</v>
      </c>
      <c r="S368" s="6">
        <f t="shared" si="73"/>
        <v>0</v>
      </c>
      <c r="T368" s="6">
        <f t="shared" si="74"/>
        <v>0</v>
      </c>
    </row>
    <row r="369" spans="1:20" x14ac:dyDescent="0.25">
      <c r="A369" s="14">
        <v>9717</v>
      </c>
      <c r="B369" s="15" t="s">
        <v>505</v>
      </c>
      <c r="C369" s="16">
        <v>14006</v>
      </c>
      <c r="D369" s="17" t="s">
        <v>506</v>
      </c>
      <c r="E369" s="144">
        <v>44679</v>
      </c>
      <c r="F369" s="18">
        <f t="shared" si="65"/>
        <v>4.0770643375841305E-2</v>
      </c>
      <c r="G369" s="6">
        <f t="shared" si="75"/>
        <v>230191.05249999999</v>
      </c>
      <c r="H369" s="19">
        <v>5646000</v>
      </c>
      <c r="I369" s="20">
        <v>1</v>
      </c>
      <c r="J369" s="20">
        <v>0</v>
      </c>
      <c r="K369" s="20">
        <v>0</v>
      </c>
      <c r="L369" s="21">
        <f t="shared" si="66"/>
        <v>14006</v>
      </c>
      <c r="M369" s="21">
        <f t="shared" si="67"/>
        <v>0</v>
      </c>
      <c r="N369" s="21">
        <f t="shared" si="68"/>
        <v>0</v>
      </c>
      <c r="O369" s="7">
        <f t="shared" si="69"/>
        <v>230191.05249999999</v>
      </c>
      <c r="P369" s="7">
        <f t="shared" si="70"/>
        <v>0</v>
      </c>
      <c r="Q369" s="7">
        <f t="shared" si="71"/>
        <v>0</v>
      </c>
      <c r="R369" s="22">
        <f t="shared" si="72"/>
        <v>5646000</v>
      </c>
      <c r="S369" s="6">
        <f t="shared" si="73"/>
        <v>0</v>
      </c>
      <c r="T369" s="6">
        <f t="shared" si="74"/>
        <v>0</v>
      </c>
    </row>
    <row r="370" spans="1:20" x14ac:dyDescent="0.25">
      <c r="A370" s="14">
        <v>9727</v>
      </c>
      <c r="B370" s="15" t="s">
        <v>507</v>
      </c>
      <c r="C370" s="16">
        <v>520</v>
      </c>
      <c r="D370" s="17" t="s">
        <v>92</v>
      </c>
      <c r="E370" s="144">
        <v>44887</v>
      </c>
      <c r="F370" s="18">
        <f t="shared" si="65"/>
        <v>9.7845041322314044E-2</v>
      </c>
      <c r="G370" s="6">
        <f t="shared" si="75"/>
        <v>11839.25</v>
      </c>
      <c r="H370" s="19">
        <v>121000</v>
      </c>
      <c r="I370" s="20">
        <v>1</v>
      </c>
      <c r="J370" s="20">
        <v>0</v>
      </c>
      <c r="K370" s="20">
        <v>0</v>
      </c>
      <c r="L370" s="21">
        <f t="shared" si="66"/>
        <v>520</v>
      </c>
      <c r="M370" s="21">
        <f t="shared" si="67"/>
        <v>0</v>
      </c>
      <c r="N370" s="21">
        <f t="shared" si="68"/>
        <v>0</v>
      </c>
      <c r="O370" s="7">
        <f t="shared" si="69"/>
        <v>11839.25</v>
      </c>
      <c r="P370" s="7">
        <f t="shared" si="70"/>
        <v>0</v>
      </c>
      <c r="Q370" s="7">
        <f t="shared" si="71"/>
        <v>0</v>
      </c>
      <c r="R370" s="22">
        <f t="shared" si="72"/>
        <v>121000</v>
      </c>
      <c r="S370" s="6">
        <f t="shared" si="73"/>
        <v>0</v>
      </c>
      <c r="T370" s="6">
        <f t="shared" si="74"/>
        <v>0</v>
      </c>
    </row>
    <row r="371" spans="1:20" x14ac:dyDescent="0.25">
      <c r="A371" s="14">
        <v>9738</v>
      </c>
      <c r="B371" s="15" t="s">
        <v>508</v>
      </c>
      <c r="C371" s="16">
        <v>1494</v>
      </c>
      <c r="D371" s="17" t="s">
        <v>112</v>
      </c>
      <c r="E371" s="144">
        <v>44893</v>
      </c>
      <c r="F371" s="18">
        <f t="shared" si="65"/>
        <v>2.7092105263157893E-2</v>
      </c>
      <c r="G371" s="6">
        <f t="shared" si="75"/>
        <v>2573.75</v>
      </c>
      <c r="H371" s="19">
        <v>95000</v>
      </c>
      <c r="I371" s="20">
        <v>1</v>
      </c>
      <c r="J371" s="20">
        <v>0</v>
      </c>
      <c r="K371" s="20">
        <v>0</v>
      </c>
      <c r="L371" s="21">
        <f t="shared" si="66"/>
        <v>1494</v>
      </c>
      <c r="M371" s="21">
        <f t="shared" si="67"/>
        <v>0</v>
      </c>
      <c r="N371" s="21">
        <f t="shared" si="68"/>
        <v>0</v>
      </c>
      <c r="O371" s="7">
        <f t="shared" si="69"/>
        <v>2573.75</v>
      </c>
      <c r="P371" s="7">
        <f t="shared" si="70"/>
        <v>0</v>
      </c>
      <c r="Q371" s="7">
        <f t="shared" si="71"/>
        <v>0</v>
      </c>
      <c r="R371" s="22">
        <f t="shared" si="72"/>
        <v>95000</v>
      </c>
      <c r="S371" s="6">
        <f t="shared" si="73"/>
        <v>0</v>
      </c>
      <c r="T371" s="6">
        <f t="shared" si="74"/>
        <v>0</v>
      </c>
    </row>
    <row r="372" spans="1:20" x14ac:dyDescent="0.25">
      <c r="A372" s="14">
        <v>9705</v>
      </c>
      <c r="B372" s="15" t="s">
        <v>509</v>
      </c>
      <c r="C372" s="16">
        <v>100</v>
      </c>
      <c r="D372" s="17" t="s">
        <v>242</v>
      </c>
      <c r="E372" s="144">
        <v>44901</v>
      </c>
      <c r="F372" s="18">
        <f t="shared" si="65"/>
        <v>0</v>
      </c>
      <c r="G372" s="6">
        <f t="shared" si="75"/>
        <v>0</v>
      </c>
      <c r="H372" s="19">
        <v>389000</v>
      </c>
      <c r="I372" s="20">
        <v>1</v>
      </c>
      <c r="J372" s="20">
        <v>0</v>
      </c>
      <c r="K372" s="20">
        <v>0</v>
      </c>
      <c r="L372" s="21">
        <f t="shared" si="66"/>
        <v>100</v>
      </c>
      <c r="M372" s="21">
        <f t="shared" si="67"/>
        <v>0</v>
      </c>
      <c r="N372" s="21">
        <f t="shared" si="68"/>
        <v>0</v>
      </c>
      <c r="O372" s="7">
        <f t="shared" si="69"/>
        <v>0</v>
      </c>
      <c r="P372" s="7">
        <f t="shared" si="70"/>
        <v>0</v>
      </c>
      <c r="Q372" s="7">
        <f t="shared" si="71"/>
        <v>0</v>
      </c>
      <c r="R372" s="22">
        <f t="shared" si="72"/>
        <v>389000</v>
      </c>
      <c r="S372" s="6">
        <f t="shared" si="73"/>
        <v>0</v>
      </c>
      <c r="T372" s="6">
        <f t="shared" si="74"/>
        <v>0</v>
      </c>
    </row>
    <row r="373" spans="1:20" x14ac:dyDescent="0.25">
      <c r="A373" s="14">
        <v>9713</v>
      </c>
      <c r="B373" s="15" t="s">
        <v>510</v>
      </c>
      <c r="C373" s="16">
        <v>2352</v>
      </c>
      <c r="D373" s="17" t="s">
        <v>339</v>
      </c>
      <c r="E373" s="144">
        <v>44900</v>
      </c>
      <c r="F373" s="18">
        <f t="shared" si="65"/>
        <v>1.818904593639576E-2</v>
      </c>
      <c r="G373" s="6">
        <f t="shared" si="75"/>
        <v>10295</v>
      </c>
      <c r="H373" s="19">
        <v>566000</v>
      </c>
      <c r="I373" s="20">
        <v>1</v>
      </c>
      <c r="J373" s="20">
        <v>0</v>
      </c>
      <c r="K373" s="20">
        <v>0</v>
      </c>
      <c r="L373" s="21">
        <f t="shared" si="66"/>
        <v>2352</v>
      </c>
      <c r="M373" s="21">
        <f t="shared" si="67"/>
        <v>0</v>
      </c>
      <c r="N373" s="21">
        <f t="shared" si="68"/>
        <v>0</v>
      </c>
      <c r="O373" s="7">
        <f t="shared" si="69"/>
        <v>10295</v>
      </c>
      <c r="P373" s="7">
        <f t="shared" si="70"/>
        <v>0</v>
      </c>
      <c r="Q373" s="7">
        <f t="shared" si="71"/>
        <v>0</v>
      </c>
      <c r="R373" s="22">
        <f t="shared" si="72"/>
        <v>566000</v>
      </c>
      <c r="S373" s="6">
        <f t="shared" si="73"/>
        <v>0</v>
      </c>
      <c r="T373" s="6">
        <f t="shared" si="74"/>
        <v>0</v>
      </c>
    </row>
    <row r="374" spans="1:20" x14ac:dyDescent="0.25">
      <c r="A374" s="14">
        <v>9718</v>
      </c>
      <c r="B374" s="15" t="s">
        <v>511</v>
      </c>
      <c r="C374" s="16">
        <v>1320</v>
      </c>
      <c r="D374" s="17" t="s">
        <v>92</v>
      </c>
      <c r="E374" s="144">
        <v>44866</v>
      </c>
      <c r="F374" s="18">
        <f t="shared" si="65"/>
        <v>0.11330974842767295</v>
      </c>
      <c r="G374" s="6">
        <f t="shared" si="75"/>
        <v>36032.5</v>
      </c>
      <c r="H374" s="19">
        <v>318000</v>
      </c>
      <c r="I374" s="20">
        <v>1</v>
      </c>
      <c r="J374" s="20">
        <v>0</v>
      </c>
      <c r="K374" s="20">
        <v>0</v>
      </c>
      <c r="L374" s="21">
        <f t="shared" si="66"/>
        <v>1320</v>
      </c>
      <c r="M374" s="21">
        <f t="shared" si="67"/>
        <v>0</v>
      </c>
      <c r="N374" s="21">
        <f t="shared" si="68"/>
        <v>0</v>
      </c>
      <c r="O374" s="7">
        <f t="shared" si="69"/>
        <v>36032.5</v>
      </c>
      <c r="P374" s="7">
        <f t="shared" si="70"/>
        <v>0</v>
      </c>
      <c r="Q374" s="7">
        <f t="shared" si="71"/>
        <v>0</v>
      </c>
      <c r="R374" s="22">
        <f t="shared" si="72"/>
        <v>318000</v>
      </c>
      <c r="S374" s="6">
        <f t="shared" si="73"/>
        <v>0</v>
      </c>
      <c r="T374" s="6">
        <f t="shared" si="74"/>
        <v>0</v>
      </c>
    </row>
    <row r="375" spans="1:20" x14ac:dyDescent="0.25">
      <c r="A375" s="14">
        <v>9733</v>
      </c>
      <c r="B375" s="15" t="s">
        <v>512</v>
      </c>
      <c r="C375" s="16">
        <v>1344</v>
      </c>
      <c r="D375" s="17" t="s">
        <v>513</v>
      </c>
      <c r="E375" s="144">
        <v>44887</v>
      </c>
      <c r="F375" s="18">
        <f t="shared" si="65"/>
        <v>5.7837078651685393E-2</v>
      </c>
      <c r="G375" s="6">
        <f t="shared" si="75"/>
        <v>20590</v>
      </c>
      <c r="H375" s="19">
        <v>356000</v>
      </c>
      <c r="I375" s="20">
        <v>1</v>
      </c>
      <c r="J375" s="20">
        <v>0</v>
      </c>
      <c r="K375" s="20">
        <v>0</v>
      </c>
      <c r="L375" s="21">
        <f t="shared" si="66"/>
        <v>1344</v>
      </c>
      <c r="M375" s="21">
        <f t="shared" si="67"/>
        <v>0</v>
      </c>
      <c r="N375" s="21">
        <f t="shared" si="68"/>
        <v>0</v>
      </c>
      <c r="O375" s="7">
        <f t="shared" si="69"/>
        <v>20590</v>
      </c>
      <c r="P375" s="7">
        <f t="shared" si="70"/>
        <v>0</v>
      </c>
      <c r="Q375" s="7">
        <f t="shared" si="71"/>
        <v>0</v>
      </c>
      <c r="R375" s="22">
        <f t="shared" si="72"/>
        <v>356000</v>
      </c>
      <c r="S375" s="6">
        <f t="shared" si="73"/>
        <v>0</v>
      </c>
      <c r="T375" s="6">
        <f t="shared" si="74"/>
        <v>0</v>
      </c>
    </row>
    <row r="376" spans="1:20" x14ac:dyDescent="0.25">
      <c r="A376" s="14">
        <v>9706</v>
      </c>
      <c r="B376" s="15" t="s">
        <v>514</v>
      </c>
      <c r="C376" s="16">
        <v>540</v>
      </c>
      <c r="D376" s="17" t="s">
        <v>92</v>
      </c>
      <c r="E376" s="144">
        <v>44900</v>
      </c>
      <c r="F376" s="18">
        <f t="shared" si="65"/>
        <v>0.13428260869565217</v>
      </c>
      <c r="G376" s="6">
        <f t="shared" si="75"/>
        <v>12354</v>
      </c>
      <c r="H376" s="19">
        <v>92000</v>
      </c>
      <c r="I376" s="20">
        <v>1</v>
      </c>
      <c r="J376" s="20">
        <v>0</v>
      </c>
      <c r="K376" s="20">
        <v>0</v>
      </c>
      <c r="L376" s="21">
        <f t="shared" si="66"/>
        <v>540</v>
      </c>
      <c r="M376" s="21">
        <f t="shared" si="67"/>
        <v>0</v>
      </c>
      <c r="N376" s="21">
        <f t="shared" si="68"/>
        <v>0</v>
      </c>
      <c r="O376" s="7">
        <f t="shared" si="69"/>
        <v>12354</v>
      </c>
      <c r="P376" s="7">
        <f t="shared" si="70"/>
        <v>0</v>
      </c>
      <c r="Q376" s="7">
        <f t="shared" si="71"/>
        <v>0</v>
      </c>
      <c r="R376" s="22">
        <f t="shared" si="72"/>
        <v>92000</v>
      </c>
      <c r="S376" s="6">
        <f t="shared" si="73"/>
        <v>0</v>
      </c>
      <c r="T376" s="6">
        <f t="shared" si="74"/>
        <v>0</v>
      </c>
    </row>
    <row r="377" spans="1:20" x14ac:dyDescent="0.25">
      <c r="A377" s="14">
        <v>9736</v>
      </c>
      <c r="B377" s="15" t="s">
        <v>515</v>
      </c>
      <c r="C377" s="16">
        <v>204</v>
      </c>
      <c r="D377" s="17" t="s">
        <v>134</v>
      </c>
      <c r="E377" s="144">
        <v>44901</v>
      </c>
      <c r="F377" s="18">
        <f t="shared" si="65"/>
        <v>0</v>
      </c>
      <c r="G377" s="6">
        <f t="shared" si="75"/>
        <v>0</v>
      </c>
      <c r="H377" s="19">
        <v>54000</v>
      </c>
      <c r="I377" s="20">
        <v>1</v>
      </c>
      <c r="J377" s="20">
        <v>0</v>
      </c>
      <c r="K377" s="20">
        <v>0</v>
      </c>
      <c r="L377" s="21">
        <f t="shared" si="66"/>
        <v>204</v>
      </c>
      <c r="M377" s="21">
        <f t="shared" si="67"/>
        <v>0</v>
      </c>
      <c r="N377" s="21">
        <f t="shared" si="68"/>
        <v>0</v>
      </c>
      <c r="O377" s="7">
        <f t="shared" si="69"/>
        <v>0</v>
      </c>
      <c r="P377" s="7">
        <f t="shared" si="70"/>
        <v>0</v>
      </c>
      <c r="Q377" s="7">
        <f t="shared" si="71"/>
        <v>0</v>
      </c>
      <c r="R377" s="22">
        <f t="shared" si="72"/>
        <v>54000</v>
      </c>
      <c r="S377" s="6">
        <f t="shared" si="73"/>
        <v>0</v>
      </c>
      <c r="T377" s="6">
        <f t="shared" si="74"/>
        <v>0</v>
      </c>
    </row>
    <row r="378" spans="1:20" x14ac:dyDescent="0.25">
      <c r="A378" s="14">
        <v>9735</v>
      </c>
      <c r="B378" s="15" t="s">
        <v>516</v>
      </c>
      <c r="C378" s="16">
        <v>5035</v>
      </c>
      <c r="D378" s="17" t="s">
        <v>142</v>
      </c>
      <c r="E378" s="144">
        <v>44671</v>
      </c>
      <c r="F378" s="18">
        <f t="shared" si="65"/>
        <v>1.1877839898348159E-2</v>
      </c>
      <c r="G378" s="6">
        <f t="shared" si="75"/>
        <v>18695.72</v>
      </c>
      <c r="H378" s="19">
        <v>1574000</v>
      </c>
      <c r="I378" s="20">
        <v>1</v>
      </c>
      <c r="J378" s="20">
        <v>0</v>
      </c>
      <c r="K378" s="20">
        <v>0</v>
      </c>
      <c r="L378" s="21">
        <f t="shared" si="66"/>
        <v>5035</v>
      </c>
      <c r="M378" s="21">
        <f t="shared" si="67"/>
        <v>0</v>
      </c>
      <c r="N378" s="21">
        <f t="shared" si="68"/>
        <v>0</v>
      </c>
      <c r="O378" s="7">
        <f t="shared" si="69"/>
        <v>18695.72</v>
      </c>
      <c r="P378" s="7">
        <f t="shared" si="70"/>
        <v>0</v>
      </c>
      <c r="Q378" s="7">
        <f t="shared" si="71"/>
        <v>0</v>
      </c>
      <c r="R378" s="22">
        <f t="shared" si="72"/>
        <v>1574000</v>
      </c>
      <c r="S378" s="6">
        <f t="shared" si="73"/>
        <v>0</v>
      </c>
      <c r="T378" s="6">
        <f t="shared" si="74"/>
        <v>0</v>
      </c>
    </row>
    <row r="379" spans="1:20" x14ac:dyDescent="0.25">
      <c r="A379" s="14">
        <v>5596</v>
      </c>
      <c r="B379" s="15" t="s">
        <v>517</v>
      </c>
      <c r="C379" s="16">
        <v>141738</v>
      </c>
      <c r="D379" s="146" t="s">
        <v>763</v>
      </c>
      <c r="F379" s="18">
        <f t="shared" si="65"/>
        <v>0</v>
      </c>
      <c r="G379" s="6">
        <f t="shared" si="75"/>
        <v>0</v>
      </c>
      <c r="H379" s="19">
        <v>66207000</v>
      </c>
      <c r="I379" s="20">
        <v>0</v>
      </c>
      <c r="J379" s="20">
        <v>1</v>
      </c>
      <c r="K379" s="20">
        <v>0</v>
      </c>
      <c r="L379" s="21">
        <f t="shared" si="66"/>
        <v>0</v>
      </c>
      <c r="M379" s="21">
        <f t="shared" si="67"/>
        <v>141738</v>
      </c>
      <c r="N379" s="21">
        <f t="shared" si="68"/>
        <v>0</v>
      </c>
      <c r="O379" s="7">
        <f t="shared" si="69"/>
        <v>0</v>
      </c>
      <c r="P379" s="7">
        <f t="shared" si="70"/>
        <v>0</v>
      </c>
      <c r="Q379" s="7">
        <f t="shared" si="71"/>
        <v>0</v>
      </c>
      <c r="R379" s="22">
        <v>0</v>
      </c>
      <c r="S379" s="6">
        <f t="shared" si="73"/>
        <v>66207000</v>
      </c>
      <c r="T379" s="6">
        <v>0</v>
      </c>
    </row>
    <row r="380" spans="1:20" x14ac:dyDescent="0.25">
      <c r="A380" s="14">
        <v>83</v>
      </c>
      <c r="B380" s="15" t="s">
        <v>518</v>
      </c>
      <c r="C380" s="16">
        <v>67250</v>
      </c>
      <c r="D380" s="17" t="s">
        <v>240</v>
      </c>
      <c r="E380" s="144">
        <v>46010</v>
      </c>
      <c r="F380" s="18">
        <f t="shared" si="65"/>
        <v>7.5368330423827956E-2</v>
      </c>
      <c r="G380" s="6">
        <f t="shared" si="75"/>
        <v>1675136.5120000001</v>
      </c>
      <c r="H380" s="19">
        <v>22226000</v>
      </c>
      <c r="I380" s="20">
        <v>1</v>
      </c>
      <c r="J380" s="20">
        <v>0</v>
      </c>
      <c r="K380" s="20">
        <v>0</v>
      </c>
      <c r="L380" s="21">
        <f t="shared" si="66"/>
        <v>67250</v>
      </c>
      <c r="M380" s="21">
        <f t="shared" si="67"/>
        <v>0</v>
      </c>
      <c r="N380" s="21">
        <f t="shared" si="68"/>
        <v>0</v>
      </c>
      <c r="O380" s="7">
        <f t="shared" si="69"/>
        <v>1675136.5120000001</v>
      </c>
      <c r="P380" s="7">
        <f t="shared" si="70"/>
        <v>0</v>
      </c>
      <c r="Q380" s="7">
        <f t="shared" si="71"/>
        <v>0</v>
      </c>
      <c r="R380" s="22">
        <f t="shared" ref="R380:R411" si="76">H380*I380</f>
        <v>22226000</v>
      </c>
      <c r="S380" s="6">
        <f t="shared" si="73"/>
        <v>0</v>
      </c>
      <c r="T380" s="6">
        <f t="shared" ref="T380:T411" si="77">H380*K380</f>
        <v>0</v>
      </c>
    </row>
    <row r="381" spans="1:20" x14ac:dyDescent="0.25">
      <c r="A381" s="14">
        <v>93</v>
      </c>
      <c r="B381" s="15" t="s">
        <v>519</v>
      </c>
      <c r="C381" s="16">
        <v>105</v>
      </c>
      <c r="D381" s="17" t="s">
        <v>134</v>
      </c>
      <c r="E381" s="144">
        <v>45385</v>
      </c>
      <c r="F381" s="18">
        <f t="shared" si="65"/>
        <v>1.4513627819548873E-2</v>
      </c>
      <c r="G381" s="6">
        <f t="shared" si="75"/>
        <v>7721.25</v>
      </c>
      <c r="H381" s="19">
        <v>532000</v>
      </c>
      <c r="I381" s="20">
        <v>1</v>
      </c>
      <c r="J381" s="20">
        <v>0</v>
      </c>
      <c r="K381" s="20">
        <v>0</v>
      </c>
      <c r="L381" s="21">
        <f t="shared" si="66"/>
        <v>105</v>
      </c>
      <c r="M381" s="21">
        <f t="shared" si="67"/>
        <v>0</v>
      </c>
      <c r="N381" s="21">
        <f t="shared" si="68"/>
        <v>0</v>
      </c>
      <c r="O381" s="7">
        <f t="shared" si="69"/>
        <v>7721.25</v>
      </c>
      <c r="P381" s="7">
        <f t="shared" si="70"/>
        <v>0</v>
      </c>
      <c r="Q381" s="7">
        <f t="shared" si="71"/>
        <v>0</v>
      </c>
      <c r="R381" s="22">
        <f t="shared" si="76"/>
        <v>532000</v>
      </c>
      <c r="S381" s="6">
        <f t="shared" si="73"/>
        <v>0</v>
      </c>
      <c r="T381" s="6">
        <f t="shared" si="77"/>
        <v>0</v>
      </c>
    </row>
    <row r="382" spans="1:20" x14ac:dyDescent="0.25">
      <c r="A382" s="14">
        <v>2084</v>
      </c>
      <c r="B382" s="15" t="s">
        <v>520</v>
      </c>
      <c r="C382" s="16">
        <v>288</v>
      </c>
      <c r="D382" s="17" t="s">
        <v>54</v>
      </c>
      <c r="E382" s="144">
        <v>44694</v>
      </c>
      <c r="F382" s="18">
        <f t="shared" si="65"/>
        <v>0</v>
      </c>
      <c r="G382" s="6">
        <f t="shared" si="75"/>
        <v>0</v>
      </c>
      <c r="H382" s="19">
        <v>58000</v>
      </c>
      <c r="I382" s="20">
        <v>1</v>
      </c>
      <c r="J382" s="20">
        <v>0</v>
      </c>
      <c r="K382" s="20">
        <v>0</v>
      </c>
      <c r="L382" s="21">
        <f t="shared" si="66"/>
        <v>288</v>
      </c>
      <c r="M382" s="21">
        <f t="shared" si="67"/>
        <v>0</v>
      </c>
      <c r="N382" s="21">
        <f t="shared" si="68"/>
        <v>0</v>
      </c>
      <c r="O382" s="7">
        <f t="shared" si="69"/>
        <v>0</v>
      </c>
      <c r="P382" s="7">
        <f t="shared" si="70"/>
        <v>0</v>
      </c>
      <c r="Q382" s="7">
        <f t="shared" si="71"/>
        <v>0</v>
      </c>
      <c r="R382" s="22">
        <f t="shared" si="76"/>
        <v>58000</v>
      </c>
      <c r="S382" s="6">
        <f t="shared" si="73"/>
        <v>0</v>
      </c>
      <c r="T382" s="6">
        <f t="shared" si="77"/>
        <v>0</v>
      </c>
    </row>
    <row r="383" spans="1:20" x14ac:dyDescent="0.25">
      <c r="A383" s="14">
        <v>2085</v>
      </c>
      <c r="B383" s="15" t="s">
        <v>521</v>
      </c>
      <c r="C383" s="16">
        <v>7534</v>
      </c>
      <c r="D383" s="17" t="s">
        <v>522</v>
      </c>
      <c r="E383" s="144">
        <v>46182</v>
      </c>
      <c r="F383" s="18">
        <f t="shared" si="65"/>
        <v>0</v>
      </c>
      <c r="G383" s="6">
        <f t="shared" si="75"/>
        <v>0</v>
      </c>
      <c r="H383" s="19">
        <v>3152000</v>
      </c>
      <c r="I383" s="20">
        <v>1</v>
      </c>
      <c r="J383" s="20">
        <v>0</v>
      </c>
      <c r="K383" s="20">
        <v>0</v>
      </c>
      <c r="L383" s="21">
        <f t="shared" si="66"/>
        <v>7534</v>
      </c>
      <c r="M383" s="21">
        <f t="shared" si="67"/>
        <v>0</v>
      </c>
      <c r="N383" s="21">
        <f t="shared" si="68"/>
        <v>0</v>
      </c>
      <c r="O383" s="7">
        <f t="shared" si="69"/>
        <v>0</v>
      </c>
      <c r="P383" s="7">
        <f t="shared" si="70"/>
        <v>0</v>
      </c>
      <c r="Q383" s="7">
        <f t="shared" si="71"/>
        <v>0</v>
      </c>
      <c r="R383" s="22">
        <f t="shared" si="76"/>
        <v>3152000</v>
      </c>
      <c r="S383" s="6">
        <f t="shared" si="73"/>
        <v>0</v>
      </c>
      <c r="T383" s="6">
        <f t="shared" si="77"/>
        <v>0</v>
      </c>
    </row>
    <row r="384" spans="1:20" x14ac:dyDescent="0.25">
      <c r="A384" s="14">
        <v>2086</v>
      </c>
      <c r="B384" s="15" t="s">
        <v>523</v>
      </c>
      <c r="C384" s="16">
        <v>3784</v>
      </c>
      <c r="D384" s="17" t="s">
        <v>524</v>
      </c>
      <c r="E384" s="144">
        <v>45468</v>
      </c>
      <c r="F384" s="18">
        <f t="shared" si="65"/>
        <v>3.5112551159618009E-3</v>
      </c>
      <c r="G384" s="6">
        <f t="shared" si="75"/>
        <v>5147.5</v>
      </c>
      <c r="H384" s="19">
        <v>1466000</v>
      </c>
      <c r="I384" s="20">
        <v>1</v>
      </c>
      <c r="J384" s="20">
        <v>0</v>
      </c>
      <c r="K384" s="20">
        <v>0</v>
      </c>
      <c r="L384" s="21">
        <f t="shared" si="66"/>
        <v>3784</v>
      </c>
      <c r="M384" s="21">
        <f t="shared" si="67"/>
        <v>0</v>
      </c>
      <c r="N384" s="21">
        <f t="shared" si="68"/>
        <v>0</v>
      </c>
      <c r="O384" s="7">
        <f t="shared" si="69"/>
        <v>5147.5</v>
      </c>
      <c r="P384" s="7">
        <f t="shared" si="70"/>
        <v>0</v>
      </c>
      <c r="Q384" s="7">
        <f t="shared" si="71"/>
        <v>0</v>
      </c>
      <c r="R384" s="22">
        <f t="shared" si="76"/>
        <v>1466000</v>
      </c>
      <c r="S384" s="6">
        <f t="shared" si="73"/>
        <v>0</v>
      </c>
      <c r="T384" s="6">
        <f t="shared" si="77"/>
        <v>0</v>
      </c>
    </row>
    <row r="385" spans="1:20" x14ac:dyDescent="0.25">
      <c r="A385" s="14">
        <v>2200</v>
      </c>
      <c r="B385" s="15" t="s">
        <v>525</v>
      </c>
      <c r="C385" s="16">
        <v>5547</v>
      </c>
      <c r="D385" s="17" t="s">
        <v>526</v>
      </c>
      <c r="E385" s="144">
        <v>44705</v>
      </c>
      <c r="F385" s="18">
        <f t="shared" si="65"/>
        <v>7.3712681074766362E-2</v>
      </c>
      <c r="G385" s="6">
        <f t="shared" si="75"/>
        <v>157745.13750000001</v>
      </c>
      <c r="H385" s="19">
        <v>2140000</v>
      </c>
      <c r="I385" s="20">
        <v>1</v>
      </c>
      <c r="J385" s="20">
        <v>0</v>
      </c>
      <c r="K385" s="20">
        <v>0</v>
      </c>
      <c r="L385" s="21">
        <f t="shared" si="66"/>
        <v>5547</v>
      </c>
      <c r="M385" s="21">
        <f t="shared" si="67"/>
        <v>0</v>
      </c>
      <c r="N385" s="21">
        <f t="shared" si="68"/>
        <v>0</v>
      </c>
      <c r="O385" s="7">
        <f t="shared" si="69"/>
        <v>157745.13750000001</v>
      </c>
      <c r="P385" s="7">
        <f t="shared" si="70"/>
        <v>0</v>
      </c>
      <c r="Q385" s="7">
        <f t="shared" si="71"/>
        <v>0</v>
      </c>
      <c r="R385" s="22">
        <f t="shared" si="76"/>
        <v>2140000</v>
      </c>
      <c r="S385" s="6">
        <f t="shared" si="73"/>
        <v>0</v>
      </c>
      <c r="T385" s="6">
        <f t="shared" si="77"/>
        <v>0</v>
      </c>
    </row>
    <row r="386" spans="1:20" x14ac:dyDescent="0.25">
      <c r="A386" s="14">
        <v>2201</v>
      </c>
      <c r="B386" s="15" t="s">
        <v>527</v>
      </c>
      <c r="C386" s="16">
        <v>816</v>
      </c>
      <c r="D386" s="17" t="s">
        <v>75</v>
      </c>
      <c r="E386" s="144">
        <v>44704</v>
      </c>
      <c r="F386" s="18">
        <f t="shared" ref="F386:F449" si="78">IF(G386="no data","",G386/H386)</f>
        <v>0</v>
      </c>
      <c r="G386" s="6">
        <f t="shared" si="75"/>
        <v>0</v>
      </c>
      <c r="H386" s="19">
        <v>106000</v>
      </c>
      <c r="I386" s="20">
        <v>1</v>
      </c>
      <c r="J386" s="20">
        <v>0</v>
      </c>
      <c r="K386" s="20">
        <v>0</v>
      </c>
      <c r="L386" s="21">
        <f t="shared" ref="L386:L449" si="79">$C386*I386</f>
        <v>816</v>
      </c>
      <c r="M386" s="21">
        <f t="shared" ref="M386:M449" si="80">$C386*J386</f>
        <v>0</v>
      </c>
      <c r="N386" s="21">
        <f t="shared" ref="N386:N449" si="81">$C386*K386</f>
        <v>0</v>
      </c>
      <c r="O386" s="7">
        <f t="shared" ref="O386:O449" si="82">IF($G386="No Data","",$G386*I386)</f>
        <v>0</v>
      </c>
      <c r="P386" s="7">
        <f t="shared" ref="P386:P449" si="83">IF($G386="No Data","",$G386*J386)</f>
        <v>0</v>
      </c>
      <c r="Q386" s="7">
        <f t="shared" ref="Q386:Q449" si="84">IF($G386="No Data","",$G386*K386)</f>
        <v>0</v>
      </c>
      <c r="R386" s="22">
        <f t="shared" si="76"/>
        <v>106000</v>
      </c>
      <c r="S386" s="6">
        <f t="shared" ref="S386:S449" si="85">H386*J386</f>
        <v>0</v>
      </c>
      <c r="T386" s="6">
        <f t="shared" si="77"/>
        <v>0</v>
      </c>
    </row>
    <row r="387" spans="1:20" x14ac:dyDescent="0.25">
      <c r="A387" s="23">
        <v>3622</v>
      </c>
      <c r="B387" s="15" t="s">
        <v>528</v>
      </c>
      <c r="C387" s="24">
        <v>4781</v>
      </c>
      <c r="D387" s="25">
        <v>1940</v>
      </c>
      <c r="E387" s="145">
        <v>45427</v>
      </c>
      <c r="F387" s="18">
        <f t="shared" si="78"/>
        <v>0</v>
      </c>
      <c r="G387" s="26">
        <v>0</v>
      </c>
      <c r="H387" s="19">
        <v>2427628</v>
      </c>
      <c r="I387" s="27">
        <v>1</v>
      </c>
      <c r="J387" s="27">
        <v>0</v>
      </c>
      <c r="K387" s="27">
        <v>0</v>
      </c>
      <c r="L387" s="21">
        <f t="shared" si="79"/>
        <v>4781</v>
      </c>
      <c r="M387" s="21">
        <f t="shared" si="80"/>
        <v>0</v>
      </c>
      <c r="N387" s="21">
        <f t="shared" si="81"/>
        <v>0</v>
      </c>
      <c r="O387" s="7">
        <f t="shared" si="82"/>
        <v>0</v>
      </c>
      <c r="P387" s="7">
        <f t="shared" si="83"/>
        <v>0</v>
      </c>
      <c r="Q387" s="7">
        <f t="shared" si="84"/>
        <v>0</v>
      </c>
      <c r="R387" s="22">
        <f t="shared" si="76"/>
        <v>2427628</v>
      </c>
      <c r="S387" s="6">
        <f t="shared" si="85"/>
        <v>0</v>
      </c>
      <c r="T387" s="6">
        <f t="shared" si="77"/>
        <v>0</v>
      </c>
    </row>
    <row r="388" spans="1:20" x14ac:dyDescent="0.25">
      <c r="A388" s="14">
        <v>2429</v>
      </c>
      <c r="B388" s="15" t="s">
        <v>529</v>
      </c>
      <c r="C388" s="16">
        <v>365</v>
      </c>
      <c r="D388" s="17" t="s">
        <v>530</v>
      </c>
      <c r="E388" s="144">
        <v>46160</v>
      </c>
      <c r="F388" s="18">
        <f t="shared" si="78"/>
        <v>0</v>
      </c>
      <c r="G388" s="6">
        <f>VLOOKUP(A388,RANGE2,9,FALSE())</f>
        <v>0</v>
      </c>
      <c r="H388" s="19">
        <v>96000</v>
      </c>
      <c r="I388" s="20">
        <v>1</v>
      </c>
      <c r="J388" s="20">
        <v>0</v>
      </c>
      <c r="K388" s="20">
        <v>0</v>
      </c>
      <c r="L388" s="21">
        <f t="shared" si="79"/>
        <v>365</v>
      </c>
      <c r="M388" s="21">
        <f t="shared" si="80"/>
        <v>0</v>
      </c>
      <c r="N388" s="21">
        <f t="shared" si="81"/>
        <v>0</v>
      </c>
      <c r="O388" s="7">
        <f t="shared" si="82"/>
        <v>0</v>
      </c>
      <c r="P388" s="7">
        <f t="shared" si="83"/>
        <v>0</v>
      </c>
      <c r="Q388" s="7">
        <f t="shared" si="84"/>
        <v>0</v>
      </c>
      <c r="R388" s="22">
        <f t="shared" si="76"/>
        <v>96000</v>
      </c>
      <c r="S388" s="6">
        <f t="shared" si="85"/>
        <v>0</v>
      </c>
      <c r="T388" s="6">
        <f t="shared" si="77"/>
        <v>0</v>
      </c>
    </row>
    <row r="389" spans="1:20" x14ac:dyDescent="0.25">
      <c r="A389" s="14">
        <v>2428</v>
      </c>
      <c r="B389" s="15" t="s">
        <v>531</v>
      </c>
      <c r="C389" s="16">
        <v>4452</v>
      </c>
      <c r="D389" s="17" t="s">
        <v>422</v>
      </c>
      <c r="E389" s="144">
        <v>45000</v>
      </c>
      <c r="F389" s="18">
        <f t="shared" si="78"/>
        <v>0</v>
      </c>
      <c r="G389" s="6">
        <f>VLOOKUP(A389,RANGE2,9,FALSE())</f>
        <v>0</v>
      </c>
      <c r="H389" s="19">
        <v>1679000</v>
      </c>
      <c r="I389" s="20">
        <v>1</v>
      </c>
      <c r="J389" s="20">
        <v>0</v>
      </c>
      <c r="K389" s="20">
        <v>0</v>
      </c>
      <c r="L389" s="21">
        <f t="shared" si="79"/>
        <v>4452</v>
      </c>
      <c r="M389" s="21">
        <f t="shared" si="80"/>
        <v>0</v>
      </c>
      <c r="N389" s="21">
        <f t="shared" si="81"/>
        <v>0</v>
      </c>
      <c r="O389" s="7">
        <f t="shared" si="82"/>
        <v>0</v>
      </c>
      <c r="P389" s="7">
        <f t="shared" si="83"/>
        <v>0</v>
      </c>
      <c r="Q389" s="7">
        <f t="shared" si="84"/>
        <v>0</v>
      </c>
      <c r="R389" s="22">
        <f t="shared" si="76"/>
        <v>1679000</v>
      </c>
      <c r="S389" s="6">
        <f t="shared" si="85"/>
        <v>0</v>
      </c>
      <c r="T389" s="6">
        <f t="shared" si="77"/>
        <v>0</v>
      </c>
    </row>
    <row r="390" spans="1:20" x14ac:dyDescent="0.25">
      <c r="A390" s="14">
        <v>1697</v>
      </c>
      <c r="B390" s="15" t="s">
        <v>532</v>
      </c>
      <c r="C390" s="16">
        <v>7641</v>
      </c>
      <c r="D390" s="17" t="s">
        <v>168</v>
      </c>
      <c r="E390" s="144">
        <v>40240</v>
      </c>
      <c r="F390" s="18">
        <f t="shared" si="78"/>
        <v>3.6184344537815126E-2</v>
      </c>
      <c r="G390" s="6">
        <f>VLOOKUP(A390,RANGE2,9,FALSE())</f>
        <v>124872.173</v>
      </c>
      <c r="H390" s="19">
        <v>3451000</v>
      </c>
      <c r="I390" s="20">
        <v>0</v>
      </c>
      <c r="J390" s="20">
        <v>0</v>
      </c>
      <c r="K390" s="20">
        <v>1</v>
      </c>
      <c r="L390" s="21">
        <f t="shared" si="79"/>
        <v>0</v>
      </c>
      <c r="M390" s="21">
        <f t="shared" si="80"/>
        <v>0</v>
      </c>
      <c r="N390" s="21">
        <f t="shared" si="81"/>
        <v>7641</v>
      </c>
      <c r="O390" s="7">
        <f t="shared" si="82"/>
        <v>0</v>
      </c>
      <c r="P390" s="7">
        <f t="shared" si="83"/>
        <v>0</v>
      </c>
      <c r="Q390" s="7">
        <f t="shared" si="84"/>
        <v>124872.173</v>
      </c>
      <c r="R390" s="22">
        <f t="shared" si="76"/>
        <v>0</v>
      </c>
      <c r="S390" s="6">
        <f t="shared" si="85"/>
        <v>0</v>
      </c>
      <c r="T390" s="6">
        <f t="shared" si="77"/>
        <v>3451000</v>
      </c>
    </row>
    <row r="391" spans="1:20" x14ac:dyDescent="0.25">
      <c r="A391" s="14">
        <v>626</v>
      </c>
      <c r="B391" s="15" t="s">
        <v>533</v>
      </c>
      <c r="C391" s="16">
        <v>511</v>
      </c>
      <c r="D391" s="17" t="s">
        <v>71</v>
      </c>
      <c r="E391" s="144">
        <v>44769</v>
      </c>
      <c r="F391" s="18">
        <f t="shared" si="78"/>
        <v>4.9062354961832061E-2</v>
      </c>
      <c r="G391" s="6">
        <f>VLOOKUP(A391,RANGE2,9,FALSE())</f>
        <v>6427.1684999999998</v>
      </c>
      <c r="H391" s="19">
        <v>131000</v>
      </c>
      <c r="I391" s="20">
        <v>1</v>
      </c>
      <c r="J391" s="20">
        <v>0</v>
      </c>
      <c r="K391" s="20">
        <v>0</v>
      </c>
      <c r="L391" s="21">
        <f t="shared" si="79"/>
        <v>511</v>
      </c>
      <c r="M391" s="21">
        <f t="shared" si="80"/>
        <v>0</v>
      </c>
      <c r="N391" s="21">
        <f t="shared" si="81"/>
        <v>0</v>
      </c>
      <c r="O391" s="7">
        <f t="shared" si="82"/>
        <v>6427.1684999999998</v>
      </c>
      <c r="P391" s="7">
        <f t="shared" si="83"/>
        <v>0</v>
      </c>
      <c r="Q391" s="7">
        <f t="shared" si="84"/>
        <v>0</v>
      </c>
      <c r="R391" s="22">
        <f t="shared" si="76"/>
        <v>131000</v>
      </c>
      <c r="S391" s="6">
        <f t="shared" si="85"/>
        <v>0</v>
      </c>
      <c r="T391" s="6">
        <f t="shared" si="77"/>
        <v>0</v>
      </c>
    </row>
    <row r="392" spans="1:20" x14ac:dyDescent="0.25">
      <c r="A392" s="14">
        <v>1172</v>
      </c>
      <c r="B392" s="15" t="s">
        <v>534</v>
      </c>
      <c r="C392" s="16">
        <v>238708</v>
      </c>
      <c r="D392" s="17" t="s">
        <v>242</v>
      </c>
      <c r="E392" s="144">
        <v>45316</v>
      </c>
      <c r="F392" s="18">
        <f t="shared" si="78"/>
        <v>0.45631678566294503</v>
      </c>
      <c r="G392" s="6">
        <f>VLOOKUP(A392,RANGE2,9,FALSE())</f>
        <v>38091500</v>
      </c>
      <c r="H392" s="19">
        <v>83476000</v>
      </c>
      <c r="I392" s="20">
        <v>0.52</v>
      </c>
      <c r="J392" s="20">
        <v>0</v>
      </c>
      <c r="K392" s="20">
        <v>0.48</v>
      </c>
      <c r="L392" s="21">
        <f t="shared" si="79"/>
        <v>124128.16</v>
      </c>
      <c r="M392" s="21">
        <f t="shared" si="80"/>
        <v>0</v>
      </c>
      <c r="N392" s="21">
        <f t="shared" si="81"/>
        <v>114579.84</v>
      </c>
      <c r="O392" s="7">
        <f t="shared" si="82"/>
        <v>19807580</v>
      </c>
      <c r="P392" s="7">
        <f t="shared" si="83"/>
        <v>0</v>
      </c>
      <c r="Q392" s="7">
        <f t="shared" si="84"/>
        <v>18283920</v>
      </c>
      <c r="R392" s="22">
        <f t="shared" si="76"/>
        <v>43407520</v>
      </c>
      <c r="S392" s="6">
        <f t="shared" si="85"/>
        <v>0</v>
      </c>
      <c r="T392" s="6">
        <f t="shared" si="77"/>
        <v>40068480</v>
      </c>
    </row>
    <row r="393" spans="1:20" x14ac:dyDescent="0.25">
      <c r="A393" s="14">
        <v>1170</v>
      </c>
      <c r="B393" s="15" t="s">
        <v>535</v>
      </c>
      <c r="C393" s="16">
        <v>67</v>
      </c>
      <c r="D393" s="17" t="s">
        <v>56</v>
      </c>
      <c r="E393" s="144">
        <v>39083</v>
      </c>
      <c r="F393" s="18" t="str">
        <f t="shared" si="78"/>
        <v/>
      </c>
      <c r="G393" s="6" t="s">
        <v>35</v>
      </c>
      <c r="H393" s="19">
        <v>45000</v>
      </c>
      <c r="I393" s="20">
        <v>0</v>
      </c>
      <c r="J393" s="20">
        <v>0</v>
      </c>
      <c r="K393" s="20">
        <v>1</v>
      </c>
      <c r="L393" s="21">
        <f t="shared" si="79"/>
        <v>0</v>
      </c>
      <c r="M393" s="21">
        <f t="shared" si="80"/>
        <v>0</v>
      </c>
      <c r="N393" s="21">
        <f t="shared" si="81"/>
        <v>67</v>
      </c>
      <c r="O393" s="7" t="str">
        <f t="shared" si="82"/>
        <v/>
      </c>
      <c r="P393" s="7" t="str">
        <f t="shared" si="83"/>
        <v/>
      </c>
      <c r="Q393" s="7" t="str">
        <f t="shared" si="84"/>
        <v/>
      </c>
      <c r="R393" s="22">
        <f t="shared" si="76"/>
        <v>0</v>
      </c>
      <c r="S393" s="6">
        <f t="shared" si="85"/>
        <v>0</v>
      </c>
      <c r="T393" s="6">
        <f t="shared" si="77"/>
        <v>45000</v>
      </c>
    </row>
    <row r="394" spans="1:20" x14ac:dyDescent="0.25">
      <c r="A394" s="14">
        <v>7533</v>
      </c>
      <c r="B394" s="15" t="s">
        <v>536</v>
      </c>
      <c r="C394" s="16">
        <v>8996</v>
      </c>
      <c r="D394" s="17" t="s">
        <v>176</v>
      </c>
      <c r="E394" s="144">
        <v>45392</v>
      </c>
      <c r="F394" s="18">
        <f t="shared" si="78"/>
        <v>9.1928762774084734E-4</v>
      </c>
      <c r="G394" s="6">
        <f t="shared" ref="G394:G400" si="86">VLOOKUP(A394,RANGE2,9,FALSE())</f>
        <v>9265.5</v>
      </c>
      <c r="H394" s="19">
        <v>10079000</v>
      </c>
      <c r="I394" s="20">
        <v>1</v>
      </c>
      <c r="J394" s="20">
        <v>0</v>
      </c>
      <c r="K394" s="20">
        <v>0</v>
      </c>
      <c r="L394" s="21">
        <f t="shared" si="79"/>
        <v>8996</v>
      </c>
      <c r="M394" s="21">
        <f t="shared" si="80"/>
        <v>0</v>
      </c>
      <c r="N394" s="21">
        <f t="shared" si="81"/>
        <v>0</v>
      </c>
      <c r="O394" s="7">
        <f t="shared" si="82"/>
        <v>9265.5</v>
      </c>
      <c r="P394" s="7">
        <f t="shared" si="83"/>
        <v>0</v>
      </c>
      <c r="Q394" s="7">
        <f t="shared" si="84"/>
        <v>0</v>
      </c>
      <c r="R394" s="22">
        <f t="shared" si="76"/>
        <v>10079000</v>
      </c>
      <c r="S394" s="6">
        <f t="shared" si="85"/>
        <v>0</v>
      </c>
      <c r="T394" s="6">
        <f t="shared" si="77"/>
        <v>0</v>
      </c>
    </row>
    <row r="395" spans="1:20" x14ac:dyDescent="0.25">
      <c r="A395" s="14">
        <v>7540</v>
      </c>
      <c r="B395" s="15" t="s">
        <v>537</v>
      </c>
      <c r="C395" s="16">
        <v>4600</v>
      </c>
      <c r="D395" s="17" t="s">
        <v>134</v>
      </c>
      <c r="E395" s="144">
        <v>46072</v>
      </c>
      <c r="F395" s="18">
        <f t="shared" si="78"/>
        <v>0</v>
      </c>
      <c r="G395" s="6">
        <f t="shared" si="86"/>
        <v>0</v>
      </c>
      <c r="H395" s="19">
        <v>5837000</v>
      </c>
      <c r="I395" s="20">
        <v>1</v>
      </c>
      <c r="J395" s="20">
        <v>0</v>
      </c>
      <c r="K395" s="20">
        <v>0</v>
      </c>
      <c r="L395" s="21">
        <f t="shared" si="79"/>
        <v>4600</v>
      </c>
      <c r="M395" s="21">
        <f t="shared" si="80"/>
        <v>0</v>
      </c>
      <c r="N395" s="21">
        <f t="shared" si="81"/>
        <v>0</v>
      </c>
      <c r="O395" s="7">
        <f t="shared" si="82"/>
        <v>0</v>
      </c>
      <c r="P395" s="7">
        <f t="shared" si="83"/>
        <v>0</v>
      </c>
      <c r="Q395" s="7">
        <f t="shared" si="84"/>
        <v>0</v>
      </c>
      <c r="R395" s="22">
        <f t="shared" si="76"/>
        <v>5837000</v>
      </c>
      <c r="S395" s="6">
        <f t="shared" si="85"/>
        <v>0</v>
      </c>
      <c r="T395" s="6">
        <f t="shared" si="77"/>
        <v>0</v>
      </c>
    </row>
    <row r="396" spans="1:20" x14ac:dyDescent="0.25">
      <c r="A396" s="14">
        <v>60</v>
      </c>
      <c r="B396" s="15" t="s">
        <v>538</v>
      </c>
      <c r="C396" s="16">
        <v>162549</v>
      </c>
      <c r="D396" s="17" t="s">
        <v>81</v>
      </c>
      <c r="E396" s="144">
        <v>45567</v>
      </c>
      <c r="F396" s="18">
        <f t="shared" si="78"/>
        <v>4.1816172825907367E-3</v>
      </c>
      <c r="G396" s="6">
        <f t="shared" si="86"/>
        <v>303702.5</v>
      </c>
      <c r="H396" s="19">
        <v>72628000</v>
      </c>
      <c r="I396" s="20">
        <v>1</v>
      </c>
      <c r="J396" s="20">
        <v>0</v>
      </c>
      <c r="K396" s="20">
        <v>0</v>
      </c>
      <c r="L396" s="21">
        <f t="shared" si="79"/>
        <v>162549</v>
      </c>
      <c r="M396" s="21">
        <f t="shared" si="80"/>
        <v>0</v>
      </c>
      <c r="N396" s="21">
        <f t="shared" si="81"/>
        <v>0</v>
      </c>
      <c r="O396" s="7">
        <f t="shared" si="82"/>
        <v>303702.5</v>
      </c>
      <c r="P396" s="7">
        <f t="shared" si="83"/>
        <v>0</v>
      </c>
      <c r="Q396" s="7">
        <f t="shared" si="84"/>
        <v>0</v>
      </c>
      <c r="R396" s="22">
        <f t="shared" si="76"/>
        <v>72628000</v>
      </c>
      <c r="S396" s="6">
        <f t="shared" si="85"/>
        <v>0</v>
      </c>
      <c r="T396" s="6">
        <f t="shared" si="77"/>
        <v>0</v>
      </c>
    </row>
    <row r="397" spans="1:20" x14ac:dyDescent="0.25">
      <c r="A397" s="14">
        <v>122</v>
      </c>
      <c r="B397" s="15" t="s">
        <v>539</v>
      </c>
      <c r="C397" s="16">
        <v>210638</v>
      </c>
      <c r="D397" s="17" t="s">
        <v>42</v>
      </c>
      <c r="E397" s="144">
        <v>45352</v>
      </c>
      <c r="F397" s="18">
        <f t="shared" si="78"/>
        <v>0.19240748508575689</v>
      </c>
      <c r="G397" s="6">
        <f t="shared" si="86"/>
        <v>11352811.25</v>
      </c>
      <c r="H397" s="19">
        <v>59004000</v>
      </c>
      <c r="I397" s="20">
        <v>0.13</v>
      </c>
      <c r="J397" s="20">
        <v>0.87</v>
      </c>
      <c r="K397" s="20">
        <v>0</v>
      </c>
      <c r="L397" s="21">
        <f t="shared" si="79"/>
        <v>27382.940000000002</v>
      </c>
      <c r="M397" s="21">
        <f t="shared" si="80"/>
        <v>183255.06</v>
      </c>
      <c r="N397" s="21">
        <f t="shared" si="81"/>
        <v>0</v>
      </c>
      <c r="O397" s="7">
        <f t="shared" si="82"/>
        <v>1475865.4625000001</v>
      </c>
      <c r="P397" s="7">
        <f t="shared" si="83"/>
        <v>9876945.7874999996</v>
      </c>
      <c r="Q397" s="7">
        <f t="shared" si="84"/>
        <v>0</v>
      </c>
      <c r="R397" s="22">
        <f t="shared" si="76"/>
        <v>7670520</v>
      </c>
      <c r="S397" s="6">
        <f t="shared" si="85"/>
        <v>51333480</v>
      </c>
      <c r="T397" s="6">
        <f t="shared" si="77"/>
        <v>0</v>
      </c>
    </row>
    <row r="398" spans="1:20" x14ac:dyDescent="0.25">
      <c r="A398" s="14">
        <v>7199</v>
      </c>
      <c r="B398" s="15" t="s">
        <v>540</v>
      </c>
      <c r="C398" s="16">
        <v>8112</v>
      </c>
      <c r="D398" s="17" t="s">
        <v>104</v>
      </c>
      <c r="E398" s="144">
        <v>42759</v>
      </c>
      <c r="F398" s="18">
        <f t="shared" si="78"/>
        <v>0</v>
      </c>
      <c r="G398" s="6">
        <f t="shared" si="86"/>
        <v>0</v>
      </c>
      <c r="H398" s="19">
        <v>7969000</v>
      </c>
      <c r="I398" s="20">
        <v>1</v>
      </c>
      <c r="J398" s="20">
        <v>0</v>
      </c>
      <c r="K398" s="20">
        <v>0</v>
      </c>
      <c r="L398" s="21">
        <f t="shared" si="79"/>
        <v>8112</v>
      </c>
      <c r="M398" s="21">
        <f t="shared" si="80"/>
        <v>0</v>
      </c>
      <c r="N398" s="21">
        <f t="shared" si="81"/>
        <v>0</v>
      </c>
      <c r="O398" s="7">
        <f t="shared" si="82"/>
        <v>0</v>
      </c>
      <c r="P398" s="7">
        <f t="shared" si="83"/>
        <v>0</v>
      </c>
      <c r="Q398" s="7">
        <f t="shared" si="84"/>
        <v>0</v>
      </c>
      <c r="R398" s="22">
        <f t="shared" si="76"/>
        <v>7969000</v>
      </c>
      <c r="S398" s="6">
        <f t="shared" si="85"/>
        <v>0</v>
      </c>
      <c r="T398" s="6">
        <f t="shared" si="77"/>
        <v>0</v>
      </c>
    </row>
    <row r="399" spans="1:20" x14ac:dyDescent="0.25">
      <c r="A399" s="14">
        <v>2393</v>
      </c>
      <c r="B399" s="15" t="s">
        <v>541</v>
      </c>
      <c r="C399" s="16">
        <v>23334</v>
      </c>
      <c r="D399" s="17" t="s">
        <v>168</v>
      </c>
      <c r="E399" s="144">
        <v>45110</v>
      </c>
      <c r="F399" s="18">
        <f t="shared" si="78"/>
        <v>1.0323906939430406E-2</v>
      </c>
      <c r="G399" s="6">
        <f t="shared" si="86"/>
        <v>51475</v>
      </c>
      <c r="H399" s="19">
        <v>4986000</v>
      </c>
      <c r="I399" s="20">
        <v>0</v>
      </c>
      <c r="J399" s="20">
        <v>1</v>
      </c>
      <c r="K399" s="20">
        <v>0</v>
      </c>
      <c r="L399" s="21">
        <f t="shared" si="79"/>
        <v>0</v>
      </c>
      <c r="M399" s="21">
        <f t="shared" si="80"/>
        <v>23334</v>
      </c>
      <c r="N399" s="21">
        <f t="shared" si="81"/>
        <v>0</v>
      </c>
      <c r="O399" s="7">
        <f t="shared" si="82"/>
        <v>0</v>
      </c>
      <c r="P399" s="7">
        <f t="shared" si="83"/>
        <v>51475</v>
      </c>
      <c r="Q399" s="7">
        <f t="shared" si="84"/>
        <v>0</v>
      </c>
      <c r="R399" s="22">
        <f t="shared" si="76"/>
        <v>0</v>
      </c>
      <c r="S399" s="6">
        <f t="shared" si="85"/>
        <v>4986000</v>
      </c>
      <c r="T399" s="6">
        <f t="shared" si="77"/>
        <v>0</v>
      </c>
    </row>
    <row r="400" spans="1:20" x14ac:dyDescent="0.25">
      <c r="A400" s="14">
        <v>7104</v>
      </c>
      <c r="B400" s="15" t="s">
        <v>542</v>
      </c>
      <c r="C400" s="16">
        <v>9633</v>
      </c>
      <c r="D400" s="17" t="s">
        <v>162</v>
      </c>
      <c r="E400" s="144">
        <v>45294</v>
      </c>
      <c r="F400" s="18">
        <f t="shared" si="78"/>
        <v>0</v>
      </c>
      <c r="G400" s="6">
        <f t="shared" si="86"/>
        <v>0</v>
      </c>
      <c r="H400" s="19">
        <v>31139000</v>
      </c>
      <c r="I400" s="20">
        <v>1</v>
      </c>
      <c r="J400" s="20">
        <v>0</v>
      </c>
      <c r="K400" s="20">
        <v>0</v>
      </c>
      <c r="L400" s="21">
        <f t="shared" si="79"/>
        <v>9633</v>
      </c>
      <c r="M400" s="21">
        <f t="shared" si="80"/>
        <v>0</v>
      </c>
      <c r="N400" s="21">
        <f t="shared" si="81"/>
        <v>0</v>
      </c>
      <c r="O400" s="7">
        <f t="shared" si="82"/>
        <v>0</v>
      </c>
      <c r="P400" s="7">
        <f t="shared" si="83"/>
        <v>0</v>
      </c>
      <c r="Q400" s="7">
        <f t="shared" si="84"/>
        <v>0</v>
      </c>
      <c r="R400" s="22">
        <f t="shared" si="76"/>
        <v>31139000</v>
      </c>
      <c r="S400" s="6">
        <f t="shared" si="85"/>
        <v>0</v>
      </c>
      <c r="T400" s="6">
        <f t="shared" si="77"/>
        <v>0</v>
      </c>
    </row>
    <row r="401" spans="1:20" x14ac:dyDescent="0.25">
      <c r="A401" s="14">
        <v>5562</v>
      </c>
      <c r="B401" s="15" t="s">
        <v>543</v>
      </c>
      <c r="C401" s="16">
        <v>34565</v>
      </c>
      <c r="D401" s="17" t="s">
        <v>265</v>
      </c>
      <c r="E401" s="144">
        <v>43229</v>
      </c>
      <c r="F401" s="18" t="str">
        <f t="shared" si="78"/>
        <v/>
      </c>
      <c r="G401" s="6" t="s">
        <v>35</v>
      </c>
      <c r="H401" s="19">
        <v>23775000</v>
      </c>
      <c r="I401" s="20">
        <v>0</v>
      </c>
      <c r="J401" s="20">
        <v>1</v>
      </c>
      <c r="K401" s="20">
        <v>0</v>
      </c>
      <c r="L401" s="21">
        <f t="shared" si="79"/>
        <v>0</v>
      </c>
      <c r="M401" s="21">
        <f t="shared" si="80"/>
        <v>34565</v>
      </c>
      <c r="N401" s="21">
        <f t="shared" si="81"/>
        <v>0</v>
      </c>
      <c r="O401" s="7" t="str">
        <f t="shared" si="82"/>
        <v/>
      </c>
      <c r="P401" s="7" t="str">
        <f t="shared" si="83"/>
        <v/>
      </c>
      <c r="Q401" s="7" t="str">
        <f t="shared" si="84"/>
        <v/>
      </c>
      <c r="R401" s="22">
        <f t="shared" si="76"/>
        <v>0</v>
      </c>
      <c r="S401" s="6">
        <f t="shared" si="85"/>
        <v>23775000</v>
      </c>
      <c r="T401" s="6">
        <f t="shared" si="77"/>
        <v>0</v>
      </c>
    </row>
    <row r="402" spans="1:20" x14ac:dyDescent="0.25">
      <c r="A402" s="14">
        <v>5561</v>
      </c>
      <c r="B402" s="15" t="s">
        <v>544</v>
      </c>
      <c r="C402" s="16">
        <v>34647</v>
      </c>
      <c r="D402" s="17" t="s">
        <v>164</v>
      </c>
      <c r="E402" s="144">
        <v>43229</v>
      </c>
      <c r="F402" s="18" t="str">
        <f t="shared" si="78"/>
        <v/>
      </c>
      <c r="G402" s="6" t="s">
        <v>35</v>
      </c>
      <c r="H402" s="19">
        <v>9601000</v>
      </c>
      <c r="I402" s="20">
        <v>0</v>
      </c>
      <c r="J402" s="20">
        <v>1</v>
      </c>
      <c r="K402" s="20">
        <v>0</v>
      </c>
      <c r="L402" s="21">
        <f t="shared" si="79"/>
        <v>0</v>
      </c>
      <c r="M402" s="21">
        <f t="shared" si="80"/>
        <v>34647</v>
      </c>
      <c r="N402" s="21">
        <f t="shared" si="81"/>
        <v>0</v>
      </c>
      <c r="O402" s="7" t="str">
        <f t="shared" si="82"/>
        <v/>
      </c>
      <c r="P402" s="7" t="str">
        <f t="shared" si="83"/>
        <v/>
      </c>
      <c r="Q402" s="7" t="str">
        <f t="shared" si="84"/>
        <v/>
      </c>
      <c r="R402" s="22">
        <f t="shared" si="76"/>
        <v>0</v>
      </c>
      <c r="S402" s="6">
        <f t="shared" si="85"/>
        <v>9601000</v>
      </c>
      <c r="T402" s="6">
        <f t="shared" si="77"/>
        <v>0</v>
      </c>
    </row>
    <row r="403" spans="1:20" x14ac:dyDescent="0.25">
      <c r="A403" s="14">
        <v>1178</v>
      </c>
      <c r="B403" s="15" t="s">
        <v>545</v>
      </c>
      <c r="C403" s="16">
        <v>8926</v>
      </c>
      <c r="D403" s="17" t="s">
        <v>153</v>
      </c>
      <c r="E403" s="144">
        <v>45317</v>
      </c>
      <c r="F403" s="18">
        <f t="shared" si="78"/>
        <v>0.50725286643941736</v>
      </c>
      <c r="G403" s="6">
        <f>VLOOKUP(A403,RANGE2,9,FALSE())</f>
        <v>1636905</v>
      </c>
      <c r="H403" s="19">
        <v>3227000</v>
      </c>
      <c r="I403" s="20">
        <v>1</v>
      </c>
      <c r="J403" s="20">
        <v>0</v>
      </c>
      <c r="K403" s="20">
        <v>0</v>
      </c>
      <c r="L403" s="21">
        <f t="shared" si="79"/>
        <v>8926</v>
      </c>
      <c r="M403" s="21">
        <f t="shared" si="80"/>
        <v>0</v>
      </c>
      <c r="N403" s="21">
        <f t="shared" si="81"/>
        <v>0</v>
      </c>
      <c r="O403" s="7">
        <f t="shared" si="82"/>
        <v>1636905</v>
      </c>
      <c r="P403" s="7">
        <f t="shared" si="83"/>
        <v>0</v>
      </c>
      <c r="Q403" s="7">
        <f t="shared" si="84"/>
        <v>0</v>
      </c>
      <c r="R403" s="22">
        <f t="shared" si="76"/>
        <v>3227000</v>
      </c>
      <c r="S403" s="6">
        <f t="shared" si="85"/>
        <v>0</v>
      </c>
      <c r="T403" s="6">
        <f t="shared" si="77"/>
        <v>0</v>
      </c>
    </row>
    <row r="404" spans="1:20" x14ac:dyDescent="0.25">
      <c r="A404" s="14">
        <v>3711</v>
      </c>
      <c r="B404" s="15" t="s">
        <v>546</v>
      </c>
      <c r="C404" s="16">
        <v>65893</v>
      </c>
      <c r="D404" s="17" t="s">
        <v>513</v>
      </c>
      <c r="F404" s="18" t="str">
        <f t="shared" si="78"/>
        <v/>
      </c>
      <c r="G404" s="6" t="s">
        <v>35</v>
      </c>
      <c r="H404" s="19">
        <v>26120000</v>
      </c>
      <c r="I404" s="20">
        <v>0</v>
      </c>
      <c r="J404" s="20">
        <v>0</v>
      </c>
      <c r="K404" s="20">
        <v>1</v>
      </c>
      <c r="L404" s="21">
        <f t="shared" si="79"/>
        <v>0</v>
      </c>
      <c r="M404" s="21">
        <f t="shared" si="80"/>
        <v>0</v>
      </c>
      <c r="N404" s="21">
        <f t="shared" si="81"/>
        <v>65893</v>
      </c>
      <c r="O404" s="7" t="str">
        <f t="shared" si="82"/>
        <v/>
      </c>
      <c r="P404" s="7" t="str">
        <f t="shared" si="83"/>
        <v/>
      </c>
      <c r="Q404" s="7" t="str">
        <f t="shared" si="84"/>
        <v/>
      </c>
      <c r="R404" s="22">
        <f t="shared" si="76"/>
        <v>0</v>
      </c>
      <c r="S404" s="6">
        <f t="shared" si="85"/>
        <v>0</v>
      </c>
      <c r="T404" s="6">
        <f t="shared" si="77"/>
        <v>26120000</v>
      </c>
    </row>
    <row r="405" spans="1:20" x14ac:dyDescent="0.25">
      <c r="A405" s="14">
        <v>2333</v>
      </c>
      <c r="B405" s="15" t="s">
        <v>547</v>
      </c>
      <c r="C405" s="16">
        <v>8111</v>
      </c>
      <c r="D405" s="17" t="s">
        <v>435</v>
      </c>
      <c r="E405" s="144">
        <v>45470</v>
      </c>
      <c r="F405" s="18">
        <f t="shared" si="78"/>
        <v>0.48275053590568062</v>
      </c>
      <c r="G405" s="6">
        <f>VLOOKUP(A405,RANGE2,9,FALSE())</f>
        <v>900812.5</v>
      </c>
      <c r="H405" s="19">
        <v>1866000</v>
      </c>
      <c r="I405" s="20">
        <v>1</v>
      </c>
      <c r="J405" s="20">
        <v>0</v>
      </c>
      <c r="K405" s="20">
        <v>0</v>
      </c>
      <c r="L405" s="21">
        <f t="shared" si="79"/>
        <v>8111</v>
      </c>
      <c r="M405" s="21">
        <f t="shared" si="80"/>
        <v>0</v>
      </c>
      <c r="N405" s="21">
        <f t="shared" si="81"/>
        <v>0</v>
      </c>
      <c r="O405" s="7">
        <f t="shared" si="82"/>
        <v>900812.5</v>
      </c>
      <c r="P405" s="7">
        <f t="shared" si="83"/>
        <v>0</v>
      </c>
      <c r="Q405" s="7">
        <f t="shared" si="84"/>
        <v>0</v>
      </c>
      <c r="R405" s="22">
        <f t="shared" si="76"/>
        <v>1866000</v>
      </c>
      <c r="S405" s="6">
        <f t="shared" si="85"/>
        <v>0</v>
      </c>
      <c r="T405" s="6">
        <f t="shared" si="77"/>
        <v>0</v>
      </c>
    </row>
    <row r="406" spans="1:20" x14ac:dyDescent="0.25">
      <c r="A406" s="14">
        <v>2328</v>
      </c>
      <c r="B406" s="15" t="s">
        <v>548</v>
      </c>
      <c r="C406" s="16">
        <v>1687</v>
      </c>
      <c r="D406" s="17" t="s">
        <v>54</v>
      </c>
      <c r="E406" s="144">
        <v>44783</v>
      </c>
      <c r="F406" s="18">
        <f t="shared" si="78"/>
        <v>0.23428446389496718</v>
      </c>
      <c r="G406" s="6">
        <f>VLOOKUP(A406,RANGE2,9,FALSE())</f>
        <v>107068</v>
      </c>
      <c r="H406" s="19">
        <v>457000</v>
      </c>
      <c r="I406" s="20">
        <v>0</v>
      </c>
      <c r="J406" s="20">
        <v>1</v>
      </c>
      <c r="K406" s="20">
        <v>0</v>
      </c>
      <c r="L406" s="21">
        <f t="shared" si="79"/>
        <v>0</v>
      </c>
      <c r="M406" s="21">
        <f t="shared" si="80"/>
        <v>1687</v>
      </c>
      <c r="N406" s="21">
        <f t="shared" si="81"/>
        <v>0</v>
      </c>
      <c r="O406" s="7">
        <f t="shared" si="82"/>
        <v>0</v>
      </c>
      <c r="P406" s="7">
        <f t="shared" si="83"/>
        <v>107068</v>
      </c>
      <c r="Q406" s="7">
        <f t="shared" si="84"/>
        <v>0</v>
      </c>
      <c r="R406" s="22">
        <f t="shared" si="76"/>
        <v>0</v>
      </c>
      <c r="S406" s="6">
        <f t="shared" si="85"/>
        <v>457000</v>
      </c>
      <c r="T406" s="6">
        <f t="shared" si="77"/>
        <v>0</v>
      </c>
    </row>
    <row r="407" spans="1:20" x14ac:dyDescent="0.25">
      <c r="A407" s="14">
        <v>334</v>
      </c>
      <c r="B407" s="15" t="s">
        <v>549</v>
      </c>
      <c r="C407" s="16">
        <v>26486</v>
      </c>
      <c r="D407" s="17" t="s">
        <v>550</v>
      </c>
      <c r="E407" s="144">
        <v>45050</v>
      </c>
      <c r="F407" s="18">
        <f t="shared" si="78"/>
        <v>1.4208125757371752</v>
      </c>
      <c r="G407" s="6">
        <f>VLOOKUP(A407,RANGE2,9,FALSE())</f>
        <v>10552375</v>
      </c>
      <c r="H407" s="19">
        <v>7427000</v>
      </c>
      <c r="I407" s="20">
        <v>1</v>
      </c>
      <c r="J407" s="20">
        <v>0</v>
      </c>
      <c r="K407" s="20">
        <v>0</v>
      </c>
      <c r="L407" s="21">
        <f t="shared" si="79"/>
        <v>26486</v>
      </c>
      <c r="M407" s="21">
        <f t="shared" si="80"/>
        <v>0</v>
      </c>
      <c r="N407" s="21">
        <f t="shared" si="81"/>
        <v>0</v>
      </c>
      <c r="O407" s="7">
        <f t="shared" si="82"/>
        <v>10552375</v>
      </c>
      <c r="P407" s="7">
        <f t="shared" si="83"/>
        <v>0</v>
      </c>
      <c r="Q407" s="7">
        <f t="shared" si="84"/>
        <v>0</v>
      </c>
      <c r="R407" s="22">
        <f t="shared" si="76"/>
        <v>7427000</v>
      </c>
      <c r="S407" s="6">
        <f t="shared" si="85"/>
        <v>0</v>
      </c>
      <c r="T407" s="6">
        <f t="shared" si="77"/>
        <v>0</v>
      </c>
    </row>
    <row r="408" spans="1:20" x14ac:dyDescent="0.25">
      <c r="A408" s="14">
        <v>201</v>
      </c>
      <c r="B408" s="15" t="s">
        <v>551</v>
      </c>
      <c r="C408" s="16">
        <v>69876</v>
      </c>
      <c r="D408" s="17" t="s">
        <v>432</v>
      </c>
      <c r="E408" s="144">
        <v>45203</v>
      </c>
      <c r="F408" s="18">
        <f t="shared" si="78"/>
        <v>3.6492729306487698E-2</v>
      </c>
      <c r="G408" s="6">
        <f>VLOOKUP(A408,RANGE2,9,FALSE())</f>
        <v>1419165.75</v>
      </c>
      <c r="H408" s="19">
        <v>38889000</v>
      </c>
      <c r="I408" s="20">
        <v>0</v>
      </c>
      <c r="J408" s="20">
        <v>1</v>
      </c>
      <c r="K408" s="20">
        <v>0</v>
      </c>
      <c r="L408" s="21">
        <f t="shared" si="79"/>
        <v>0</v>
      </c>
      <c r="M408" s="21">
        <f t="shared" si="80"/>
        <v>69876</v>
      </c>
      <c r="N408" s="21">
        <f t="shared" si="81"/>
        <v>0</v>
      </c>
      <c r="O408" s="7">
        <f t="shared" si="82"/>
        <v>0</v>
      </c>
      <c r="P408" s="7">
        <f t="shared" si="83"/>
        <v>1419165.75</v>
      </c>
      <c r="Q408" s="7">
        <f t="shared" si="84"/>
        <v>0</v>
      </c>
      <c r="R408" s="22">
        <f t="shared" si="76"/>
        <v>0</v>
      </c>
      <c r="S408" s="6">
        <f t="shared" si="85"/>
        <v>38889000</v>
      </c>
      <c r="T408" s="6">
        <f t="shared" si="77"/>
        <v>0</v>
      </c>
    </row>
    <row r="409" spans="1:20" x14ac:dyDescent="0.25">
      <c r="A409" s="14">
        <v>59</v>
      </c>
      <c r="B409" s="15" t="s">
        <v>552</v>
      </c>
      <c r="C409" s="16">
        <v>76903</v>
      </c>
      <c r="D409" s="17" t="s">
        <v>190</v>
      </c>
      <c r="E409" s="144">
        <v>46161</v>
      </c>
      <c r="F409" s="18">
        <f t="shared" si="78"/>
        <v>2.0613617095551567E-2</v>
      </c>
      <c r="G409" s="6">
        <f>VLOOKUP(A409,RANGE2,9,FALSE())</f>
        <v>413344.25</v>
      </c>
      <c r="H409" s="19">
        <v>20052000</v>
      </c>
      <c r="I409" s="20">
        <v>1</v>
      </c>
      <c r="J409" s="20">
        <v>0</v>
      </c>
      <c r="K409" s="20">
        <v>0</v>
      </c>
      <c r="L409" s="21">
        <f t="shared" si="79"/>
        <v>76903</v>
      </c>
      <c r="M409" s="21">
        <f t="shared" si="80"/>
        <v>0</v>
      </c>
      <c r="N409" s="21">
        <f t="shared" si="81"/>
        <v>0</v>
      </c>
      <c r="O409" s="7">
        <f t="shared" si="82"/>
        <v>413344.25</v>
      </c>
      <c r="P409" s="7">
        <f t="shared" si="83"/>
        <v>0</v>
      </c>
      <c r="Q409" s="7">
        <f t="shared" si="84"/>
        <v>0</v>
      </c>
      <c r="R409" s="22">
        <f t="shared" si="76"/>
        <v>20052000</v>
      </c>
      <c r="S409" s="6">
        <f t="shared" si="85"/>
        <v>0</v>
      </c>
      <c r="T409" s="6">
        <f t="shared" si="77"/>
        <v>0</v>
      </c>
    </row>
    <row r="410" spans="1:20" x14ac:dyDescent="0.25">
      <c r="A410" s="14">
        <v>605</v>
      </c>
      <c r="B410" s="15" t="s">
        <v>553</v>
      </c>
      <c r="C410" s="16">
        <v>101591</v>
      </c>
      <c r="D410" s="17" t="s">
        <v>61</v>
      </c>
      <c r="F410" s="18" t="str">
        <f t="shared" si="78"/>
        <v/>
      </c>
      <c r="G410" s="6" t="s">
        <v>35</v>
      </c>
      <c r="H410" s="19">
        <v>27884000</v>
      </c>
      <c r="I410" s="20">
        <v>1</v>
      </c>
      <c r="J410" s="20">
        <v>0</v>
      </c>
      <c r="K410" s="20">
        <v>0</v>
      </c>
      <c r="L410" s="21">
        <f t="shared" si="79"/>
        <v>101591</v>
      </c>
      <c r="M410" s="21">
        <f t="shared" si="80"/>
        <v>0</v>
      </c>
      <c r="N410" s="21">
        <f t="shared" si="81"/>
        <v>0</v>
      </c>
      <c r="O410" s="7" t="str">
        <f t="shared" si="82"/>
        <v/>
      </c>
      <c r="P410" s="7" t="str">
        <f t="shared" si="83"/>
        <v/>
      </c>
      <c r="Q410" s="7" t="str">
        <f t="shared" si="84"/>
        <v/>
      </c>
      <c r="R410" s="22">
        <f t="shared" si="76"/>
        <v>27884000</v>
      </c>
      <c r="S410" s="6">
        <f t="shared" si="85"/>
        <v>0</v>
      </c>
      <c r="T410" s="6">
        <f t="shared" si="77"/>
        <v>0</v>
      </c>
    </row>
    <row r="411" spans="1:20" x14ac:dyDescent="0.25">
      <c r="A411" s="14">
        <v>606</v>
      </c>
      <c r="B411" s="15" t="s">
        <v>554</v>
      </c>
      <c r="C411" s="16">
        <v>38049</v>
      </c>
      <c r="D411" s="17" t="s">
        <v>61</v>
      </c>
      <c r="F411" s="18" t="str">
        <f t="shared" si="78"/>
        <v/>
      </c>
      <c r="G411" s="6" t="s">
        <v>35</v>
      </c>
      <c r="H411" s="19">
        <v>6781000</v>
      </c>
      <c r="I411" s="20">
        <v>0</v>
      </c>
      <c r="J411" s="20">
        <v>1</v>
      </c>
      <c r="K411" s="20">
        <v>0</v>
      </c>
      <c r="L411" s="21">
        <f t="shared" si="79"/>
        <v>0</v>
      </c>
      <c r="M411" s="21">
        <f t="shared" si="80"/>
        <v>38049</v>
      </c>
      <c r="N411" s="21">
        <f t="shared" si="81"/>
        <v>0</v>
      </c>
      <c r="O411" s="7" t="str">
        <f t="shared" si="82"/>
        <v/>
      </c>
      <c r="P411" s="7" t="str">
        <f t="shared" si="83"/>
        <v/>
      </c>
      <c r="Q411" s="7" t="str">
        <f t="shared" si="84"/>
        <v/>
      </c>
      <c r="R411" s="22">
        <f t="shared" si="76"/>
        <v>0</v>
      </c>
      <c r="S411" s="6">
        <f t="shared" si="85"/>
        <v>6781000</v>
      </c>
      <c r="T411" s="6">
        <f t="shared" si="77"/>
        <v>0</v>
      </c>
    </row>
    <row r="412" spans="1:20" x14ac:dyDescent="0.25">
      <c r="A412" s="14">
        <v>202</v>
      </c>
      <c r="B412" s="15" t="s">
        <v>555</v>
      </c>
      <c r="C412" s="16">
        <v>73882</v>
      </c>
      <c r="D412" s="17" t="s">
        <v>242</v>
      </c>
      <c r="E412" s="144">
        <v>44844</v>
      </c>
      <c r="F412" s="18">
        <f t="shared" si="78"/>
        <v>5.0809986935694586E-3</v>
      </c>
      <c r="G412" s="6">
        <f>VLOOKUP(A412,RANGE2,9,FALSE())</f>
        <v>105009</v>
      </c>
      <c r="H412" s="19">
        <v>20667000</v>
      </c>
      <c r="I412" s="20">
        <v>1</v>
      </c>
      <c r="J412" s="20">
        <v>0</v>
      </c>
      <c r="K412" s="20">
        <v>0</v>
      </c>
      <c r="L412" s="21">
        <f t="shared" si="79"/>
        <v>73882</v>
      </c>
      <c r="M412" s="21">
        <f t="shared" si="80"/>
        <v>0</v>
      </c>
      <c r="N412" s="21">
        <f t="shared" si="81"/>
        <v>0</v>
      </c>
      <c r="O412" s="7">
        <f t="shared" si="82"/>
        <v>105009</v>
      </c>
      <c r="P412" s="7">
        <f t="shared" si="83"/>
        <v>0</v>
      </c>
      <c r="Q412" s="7">
        <f t="shared" si="84"/>
        <v>0</v>
      </c>
      <c r="R412" s="22">
        <f t="shared" ref="R412:R443" si="87">H412*I412</f>
        <v>20667000</v>
      </c>
      <c r="S412" s="6">
        <f t="shared" si="85"/>
        <v>0</v>
      </c>
      <c r="T412" s="6">
        <f t="shared" ref="T412:T443" si="88">H412*K412</f>
        <v>0</v>
      </c>
    </row>
    <row r="413" spans="1:20" x14ac:dyDescent="0.25">
      <c r="A413" s="14">
        <v>2422</v>
      </c>
      <c r="B413" s="15" t="s">
        <v>556</v>
      </c>
      <c r="C413" s="16">
        <v>25315</v>
      </c>
      <c r="D413" s="17" t="s">
        <v>440</v>
      </c>
      <c r="E413" s="144">
        <v>45019</v>
      </c>
      <c r="F413" s="18">
        <f t="shared" si="78"/>
        <v>0</v>
      </c>
      <c r="G413" s="6">
        <f>VLOOKUP(A413,RANGE2,9,FALSE())</f>
        <v>0</v>
      </c>
      <c r="H413" s="19">
        <v>11989000</v>
      </c>
      <c r="I413" s="20">
        <v>1</v>
      </c>
      <c r="J413" s="20">
        <v>0</v>
      </c>
      <c r="K413" s="20">
        <v>0</v>
      </c>
      <c r="L413" s="21">
        <f t="shared" si="79"/>
        <v>25315</v>
      </c>
      <c r="M413" s="21">
        <f t="shared" si="80"/>
        <v>0</v>
      </c>
      <c r="N413" s="21">
        <f t="shared" si="81"/>
        <v>0</v>
      </c>
      <c r="O413" s="7">
        <f t="shared" si="82"/>
        <v>0</v>
      </c>
      <c r="P413" s="7">
        <f t="shared" si="83"/>
        <v>0</v>
      </c>
      <c r="Q413" s="7">
        <f t="shared" si="84"/>
        <v>0</v>
      </c>
      <c r="R413" s="22">
        <f t="shared" si="87"/>
        <v>11989000</v>
      </c>
      <c r="S413" s="6">
        <f t="shared" si="85"/>
        <v>0</v>
      </c>
      <c r="T413" s="6">
        <f t="shared" si="88"/>
        <v>0</v>
      </c>
    </row>
    <row r="414" spans="1:20" x14ac:dyDescent="0.25">
      <c r="A414" s="14">
        <v>3733</v>
      </c>
      <c r="B414" s="15" t="s">
        <v>557</v>
      </c>
      <c r="C414" s="16">
        <v>2020</v>
      </c>
      <c r="D414" s="17" t="s">
        <v>102</v>
      </c>
      <c r="E414" s="144">
        <v>41375</v>
      </c>
      <c r="F414" s="18" t="str">
        <f t="shared" si="78"/>
        <v/>
      </c>
      <c r="G414" s="6" t="s">
        <v>35</v>
      </c>
      <c r="H414" s="19">
        <v>3387000</v>
      </c>
      <c r="I414" s="20">
        <v>0</v>
      </c>
      <c r="J414" s="20">
        <v>0</v>
      </c>
      <c r="K414" s="20">
        <v>1</v>
      </c>
      <c r="L414" s="21">
        <f t="shared" si="79"/>
        <v>0</v>
      </c>
      <c r="M414" s="21">
        <f t="shared" si="80"/>
        <v>0</v>
      </c>
      <c r="N414" s="21">
        <f t="shared" si="81"/>
        <v>2020</v>
      </c>
      <c r="O414" s="7" t="str">
        <f t="shared" si="82"/>
        <v/>
      </c>
      <c r="P414" s="7" t="str">
        <f t="shared" si="83"/>
        <v/>
      </c>
      <c r="Q414" s="7" t="str">
        <f t="shared" si="84"/>
        <v/>
      </c>
      <c r="R414" s="22">
        <f t="shared" si="87"/>
        <v>0</v>
      </c>
      <c r="S414" s="6">
        <f t="shared" si="85"/>
        <v>0</v>
      </c>
      <c r="T414" s="6">
        <f t="shared" si="88"/>
        <v>3387000</v>
      </c>
    </row>
    <row r="415" spans="1:20" x14ac:dyDescent="0.25">
      <c r="A415" s="14">
        <v>8010</v>
      </c>
      <c r="B415" s="15" t="s">
        <v>558</v>
      </c>
      <c r="C415" s="16">
        <v>9322</v>
      </c>
      <c r="D415" s="17" t="s">
        <v>79</v>
      </c>
      <c r="E415" s="144">
        <v>45029</v>
      </c>
      <c r="F415" s="18">
        <f t="shared" si="78"/>
        <v>4.4637366968860857E-2</v>
      </c>
      <c r="G415" s="6">
        <f>VLOOKUP(A415,RANGE2,9,FALSE())</f>
        <v>113245</v>
      </c>
      <c r="H415" s="19">
        <v>2537000</v>
      </c>
      <c r="I415" s="20">
        <v>1</v>
      </c>
      <c r="J415" s="20">
        <v>0</v>
      </c>
      <c r="K415" s="20">
        <v>0</v>
      </c>
      <c r="L415" s="21">
        <f t="shared" si="79"/>
        <v>9322</v>
      </c>
      <c r="M415" s="21">
        <f t="shared" si="80"/>
        <v>0</v>
      </c>
      <c r="N415" s="21">
        <f t="shared" si="81"/>
        <v>0</v>
      </c>
      <c r="O415" s="7">
        <f t="shared" si="82"/>
        <v>113245</v>
      </c>
      <c r="P415" s="7">
        <f t="shared" si="83"/>
        <v>0</v>
      </c>
      <c r="Q415" s="7">
        <f t="shared" si="84"/>
        <v>0</v>
      </c>
      <c r="R415" s="22">
        <f t="shared" si="87"/>
        <v>2537000</v>
      </c>
      <c r="S415" s="6">
        <f t="shared" si="85"/>
        <v>0</v>
      </c>
      <c r="T415" s="6">
        <f t="shared" si="88"/>
        <v>0</v>
      </c>
    </row>
    <row r="416" spans="1:20" x14ac:dyDescent="0.25">
      <c r="A416" s="14">
        <v>8011</v>
      </c>
      <c r="B416" s="15" t="s">
        <v>559</v>
      </c>
      <c r="C416" s="16">
        <v>5957</v>
      </c>
      <c r="D416" s="17" t="s">
        <v>79</v>
      </c>
      <c r="E416" s="144">
        <v>45029</v>
      </c>
      <c r="F416" s="18">
        <f t="shared" si="78"/>
        <v>0</v>
      </c>
      <c r="G416" s="6">
        <f>VLOOKUP(A416,RANGE2,9,FALSE())</f>
        <v>0</v>
      </c>
      <c r="H416" s="19">
        <v>1662000</v>
      </c>
      <c r="I416" s="20">
        <v>1</v>
      </c>
      <c r="J416" s="20">
        <v>0</v>
      </c>
      <c r="K416" s="20">
        <v>0</v>
      </c>
      <c r="L416" s="21">
        <f t="shared" si="79"/>
        <v>5957</v>
      </c>
      <c r="M416" s="21">
        <f t="shared" si="80"/>
        <v>0</v>
      </c>
      <c r="N416" s="21">
        <f t="shared" si="81"/>
        <v>0</v>
      </c>
      <c r="O416" s="7">
        <f t="shared" si="82"/>
        <v>0</v>
      </c>
      <c r="P416" s="7">
        <f t="shared" si="83"/>
        <v>0</v>
      </c>
      <c r="Q416" s="7">
        <f t="shared" si="84"/>
        <v>0</v>
      </c>
      <c r="R416" s="22">
        <f t="shared" si="87"/>
        <v>1662000</v>
      </c>
      <c r="S416" s="6">
        <f t="shared" si="85"/>
        <v>0</v>
      </c>
      <c r="T416" s="6">
        <f t="shared" si="88"/>
        <v>0</v>
      </c>
    </row>
    <row r="417" spans="1:20" x14ac:dyDescent="0.25">
      <c r="A417" s="14">
        <v>2211</v>
      </c>
      <c r="B417" s="15" t="s">
        <v>560</v>
      </c>
      <c r="C417" s="16">
        <v>34936</v>
      </c>
      <c r="D417" s="17" t="s">
        <v>132</v>
      </c>
      <c r="E417" s="144">
        <v>45782</v>
      </c>
      <c r="F417" s="18">
        <f t="shared" si="78"/>
        <v>8.4064993602558979E-2</v>
      </c>
      <c r="G417" s="6">
        <f>VLOOKUP(A417,RANGE2,9,FALSE())</f>
        <v>420493.098</v>
      </c>
      <c r="H417" s="19">
        <v>5002000</v>
      </c>
      <c r="I417" s="20">
        <v>0</v>
      </c>
      <c r="J417" s="20">
        <v>1</v>
      </c>
      <c r="K417" s="20">
        <v>0</v>
      </c>
      <c r="L417" s="21">
        <f t="shared" si="79"/>
        <v>0</v>
      </c>
      <c r="M417" s="21">
        <f t="shared" si="80"/>
        <v>34936</v>
      </c>
      <c r="N417" s="21">
        <f t="shared" si="81"/>
        <v>0</v>
      </c>
      <c r="O417" s="7">
        <f t="shared" si="82"/>
        <v>0</v>
      </c>
      <c r="P417" s="7">
        <f t="shared" si="83"/>
        <v>420493.098</v>
      </c>
      <c r="Q417" s="7">
        <f t="shared" si="84"/>
        <v>0</v>
      </c>
      <c r="R417" s="22">
        <f t="shared" si="87"/>
        <v>0</v>
      </c>
      <c r="S417" s="6">
        <f t="shared" si="85"/>
        <v>5002000</v>
      </c>
      <c r="T417" s="6">
        <f t="shared" si="88"/>
        <v>0</v>
      </c>
    </row>
    <row r="418" spans="1:20" x14ac:dyDescent="0.25">
      <c r="A418" s="14">
        <v>5507</v>
      </c>
      <c r="B418" s="15" t="s">
        <v>561</v>
      </c>
      <c r="C418" s="16">
        <v>37490</v>
      </c>
      <c r="D418" s="17" t="s">
        <v>130</v>
      </c>
      <c r="F418" s="18" t="str">
        <f t="shared" si="78"/>
        <v/>
      </c>
      <c r="G418" s="6" t="s">
        <v>35</v>
      </c>
      <c r="H418" s="19">
        <v>24584000</v>
      </c>
      <c r="I418" s="20">
        <v>0</v>
      </c>
      <c r="J418" s="20">
        <v>1</v>
      </c>
      <c r="K418" s="20">
        <v>0</v>
      </c>
      <c r="L418" s="21">
        <f t="shared" si="79"/>
        <v>0</v>
      </c>
      <c r="M418" s="21">
        <f t="shared" si="80"/>
        <v>37490</v>
      </c>
      <c r="N418" s="21">
        <f t="shared" si="81"/>
        <v>0</v>
      </c>
      <c r="O418" s="7" t="str">
        <f t="shared" si="82"/>
        <v/>
      </c>
      <c r="P418" s="7" t="str">
        <f t="shared" si="83"/>
        <v/>
      </c>
      <c r="Q418" s="7" t="str">
        <f t="shared" si="84"/>
        <v/>
      </c>
      <c r="R418" s="22">
        <f t="shared" si="87"/>
        <v>0</v>
      </c>
      <c r="S418" s="6">
        <f t="shared" si="85"/>
        <v>24584000</v>
      </c>
      <c r="T418" s="6">
        <f t="shared" si="88"/>
        <v>0</v>
      </c>
    </row>
    <row r="419" spans="1:20" x14ac:dyDescent="0.25">
      <c r="A419" s="14">
        <v>583</v>
      </c>
      <c r="B419" s="15" t="s">
        <v>562</v>
      </c>
      <c r="C419" s="16">
        <v>59250</v>
      </c>
      <c r="D419" s="17" t="s">
        <v>229</v>
      </c>
      <c r="E419" s="144">
        <v>44860</v>
      </c>
      <c r="F419" s="18">
        <f t="shared" si="78"/>
        <v>2.2275353535353537E-2</v>
      </c>
      <c r="G419" s="6">
        <f t="shared" ref="G419:G435" si="89">VLOOKUP(A419,RANGE2,9,FALSE())</f>
        <v>319762.7</v>
      </c>
      <c r="H419" s="19">
        <v>14355000</v>
      </c>
      <c r="I419" s="20">
        <v>0.32</v>
      </c>
      <c r="J419" s="20">
        <v>0.68</v>
      </c>
      <c r="K419" s="20">
        <v>0</v>
      </c>
      <c r="L419" s="21">
        <f t="shared" si="79"/>
        <v>18960</v>
      </c>
      <c r="M419" s="21">
        <f t="shared" si="80"/>
        <v>40290</v>
      </c>
      <c r="N419" s="21">
        <f t="shared" si="81"/>
        <v>0</v>
      </c>
      <c r="O419" s="7">
        <f t="shared" si="82"/>
        <v>102324.06400000001</v>
      </c>
      <c r="P419" s="7">
        <f t="shared" si="83"/>
        <v>217438.63600000003</v>
      </c>
      <c r="Q419" s="7">
        <f t="shared" si="84"/>
        <v>0</v>
      </c>
      <c r="R419" s="22">
        <f t="shared" si="87"/>
        <v>4593600</v>
      </c>
      <c r="S419" s="6">
        <f t="shared" si="85"/>
        <v>9761400</v>
      </c>
      <c r="T419" s="6">
        <f t="shared" si="88"/>
        <v>0</v>
      </c>
    </row>
    <row r="420" spans="1:20" x14ac:dyDescent="0.25">
      <c r="A420" s="14">
        <v>2012</v>
      </c>
      <c r="B420" s="15" t="s">
        <v>563</v>
      </c>
      <c r="C420" s="16">
        <v>7914</v>
      </c>
      <c r="D420" s="17" t="s">
        <v>231</v>
      </c>
      <c r="E420" s="144">
        <v>45638</v>
      </c>
      <c r="F420" s="18">
        <f t="shared" si="78"/>
        <v>0.14975540396881645</v>
      </c>
      <c r="G420" s="6">
        <f t="shared" si="89"/>
        <v>422609.75</v>
      </c>
      <c r="H420" s="19">
        <v>2822000</v>
      </c>
      <c r="I420" s="20">
        <v>1</v>
      </c>
      <c r="J420" s="20">
        <v>0</v>
      </c>
      <c r="K420" s="20">
        <v>0</v>
      </c>
      <c r="L420" s="21">
        <f t="shared" si="79"/>
        <v>7914</v>
      </c>
      <c r="M420" s="21">
        <f t="shared" si="80"/>
        <v>0</v>
      </c>
      <c r="N420" s="21">
        <f t="shared" si="81"/>
        <v>0</v>
      </c>
      <c r="O420" s="7">
        <f t="shared" si="82"/>
        <v>422609.75</v>
      </c>
      <c r="P420" s="7">
        <f t="shared" si="83"/>
        <v>0</v>
      </c>
      <c r="Q420" s="7">
        <f t="shared" si="84"/>
        <v>0</v>
      </c>
      <c r="R420" s="22">
        <f t="shared" si="87"/>
        <v>2822000</v>
      </c>
      <c r="S420" s="6">
        <f t="shared" si="85"/>
        <v>0</v>
      </c>
      <c r="T420" s="6">
        <f t="shared" si="88"/>
        <v>0</v>
      </c>
    </row>
    <row r="421" spans="1:20" x14ac:dyDescent="0.25">
      <c r="A421" s="14">
        <v>2029</v>
      </c>
      <c r="B421" s="15" t="s">
        <v>564</v>
      </c>
      <c r="C421" s="16">
        <v>7115</v>
      </c>
      <c r="D421" s="17" t="s">
        <v>231</v>
      </c>
      <c r="E421" s="144">
        <v>45859</v>
      </c>
      <c r="F421" s="18">
        <f t="shared" si="78"/>
        <v>6.6986764030193624E-3</v>
      </c>
      <c r="G421" s="6">
        <f t="shared" si="89"/>
        <v>20410.866999999998</v>
      </c>
      <c r="H421" s="19">
        <v>3047000</v>
      </c>
      <c r="I421" s="20">
        <v>1</v>
      </c>
      <c r="J421" s="20">
        <v>0</v>
      </c>
      <c r="K421" s="20">
        <v>0</v>
      </c>
      <c r="L421" s="21">
        <f t="shared" si="79"/>
        <v>7115</v>
      </c>
      <c r="M421" s="21">
        <f t="shared" si="80"/>
        <v>0</v>
      </c>
      <c r="N421" s="21">
        <f t="shared" si="81"/>
        <v>0</v>
      </c>
      <c r="O421" s="7">
        <f t="shared" si="82"/>
        <v>20410.866999999998</v>
      </c>
      <c r="P421" s="7">
        <f t="shared" si="83"/>
        <v>0</v>
      </c>
      <c r="Q421" s="7">
        <f t="shared" si="84"/>
        <v>0</v>
      </c>
      <c r="R421" s="22">
        <f t="shared" si="87"/>
        <v>3047000</v>
      </c>
      <c r="S421" s="6">
        <f t="shared" si="85"/>
        <v>0</v>
      </c>
      <c r="T421" s="6">
        <f t="shared" si="88"/>
        <v>0</v>
      </c>
    </row>
    <row r="422" spans="1:20" x14ac:dyDescent="0.25">
      <c r="A422" s="14">
        <v>2015</v>
      </c>
      <c r="B422" s="15" t="s">
        <v>565</v>
      </c>
      <c r="C422" s="16">
        <v>5376</v>
      </c>
      <c r="D422" s="17" t="s">
        <v>231</v>
      </c>
      <c r="E422" s="144">
        <v>45800</v>
      </c>
      <c r="F422" s="18">
        <f t="shared" si="78"/>
        <v>7.9192307692307687E-3</v>
      </c>
      <c r="G422" s="6">
        <f t="shared" si="89"/>
        <v>18531</v>
      </c>
      <c r="H422" s="19">
        <v>2340000</v>
      </c>
      <c r="I422" s="20">
        <v>1</v>
      </c>
      <c r="J422" s="20">
        <v>0</v>
      </c>
      <c r="K422" s="20">
        <v>0</v>
      </c>
      <c r="L422" s="21">
        <f t="shared" si="79"/>
        <v>5376</v>
      </c>
      <c r="M422" s="21">
        <f t="shared" si="80"/>
        <v>0</v>
      </c>
      <c r="N422" s="21">
        <f t="shared" si="81"/>
        <v>0</v>
      </c>
      <c r="O422" s="7">
        <f t="shared" si="82"/>
        <v>18531</v>
      </c>
      <c r="P422" s="7">
        <f t="shared" si="83"/>
        <v>0</v>
      </c>
      <c r="Q422" s="7">
        <f t="shared" si="84"/>
        <v>0</v>
      </c>
      <c r="R422" s="22">
        <f t="shared" si="87"/>
        <v>2340000</v>
      </c>
      <c r="S422" s="6">
        <f t="shared" si="85"/>
        <v>0</v>
      </c>
      <c r="T422" s="6">
        <f t="shared" si="88"/>
        <v>0</v>
      </c>
    </row>
    <row r="423" spans="1:20" x14ac:dyDescent="0.25">
      <c r="A423" s="14">
        <v>2032</v>
      </c>
      <c r="B423" s="15" t="s">
        <v>566</v>
      </c>
      <c r="C423" s="16">
        <v>5268</v>
      </c>
      <c r="D423" s="17" t="s">
        <v>231</v>
      </c>
      <c r="E423" s="144">
        <v>45755</v>
      </c>
      <c r="F423" s="18">
        <f t="shared" si="78"/>
        <v>0.26776030701754389</v>
      </c>
      <c r="G423" s="6">
        <f t="shared" si="89"/>
        <v>610493.5</v>
      </c>
      <c r="H423" s="19">
        <v>2280000</v>
      </c>
      <c r="I423" s="20">
        <v>1</v>
      </c>
      <c r="J423" s="20">
        <v>0</v>
      </c>
      <c r="K423" s="20">
        <v>0</v>
      </c>
      <c r="L423" s="21">
        <f t="shared" si="79"/>
        <v>5268</v>
      </c>
      <c r="M423" s="21">
        <f t="shared" si="80"/>
        <v>0</v>
      </c>
      <c r="N423" s="21">
        <f t="shared" si="81"/>
        <v>0</v>
      </c>
      <c r="O423" s="7">
        <f t="shared" si="82"/>
        <v>610493.5</v>
      </c>
      <c r="P423" s="7">
        <f t="shared" si="83"/>
        <v>0</v>
      </c>
      <c r="Q423" s="7">
        <f t="shared" si="84"/>
        <v>0</v>
      </c>
      <c r="R423" s="22">
        <f t="shared" si="87"/>
        <v>2280000</v>
      </c>
      <c r="S423" s="6">
        <f t="shared" si="85"/>
        <v>0</v>
      </c>
      <c r="T423" s="6">
        <f t="shared" si="88"/>
        <v>0</v>
      </c>
    </row>
    <row r="424" spans="1:20" x14ac:dyDescent="0.25">
      <c r="A424" s="14">
        <v>2025</v>
      </c>
      <c r="B424" s="15" t="s">
        <v>567</v>
      </c>
      <c r="C424" s="16">
        <v>6238</v>
      </c>
      <c r="D424" s="17" t="s">
        <v>231</v>
      </c>
      <c r="E424" s="144">
        <v>45722</v>
      </c>
      <c r="F424" s="18">
        <f t="shared" si="78"/>
        <v>0.14175195232223592</v>
      </c>
      <c r="G424" s="6">
        <f t="shared" si="89"/>
        <v>344882.5</v>
      </c>
      <c r="H424" s="19">
        <v>2433000</v>
      </c>
      <c r="I424" s="20">
        <v>1</v>
      </c>
      <c r="J424" s="20">
        <v>0</v>
      </c>
      <c r="K424" s="20">
        <v>0</v>
      </c>
      <c r="L424" s="21">
        <f t="shared" si="79"/>
        <v>6238</v>
      </c>
      <c r="M424" s="21">
        <f t="shared" si="80"/>
        <v>0</v>
      </c>
      <c r="N424" s="21">
        <f t="shared" si="81"/>
        <v>0</v>
      </c>
      <c r="O424" s="7">
        <f t="shared" si="82"/>
        <v>344882.5</v>
      </c>
      <c r="P424" s="7">
        <f t="shared" si="83"/>
        <v>0</v>
      </c>
      <c r="Q424" s="7">
        <f t="shared" si="84"/>
        <v>0</v>
      </c>
      <c r="R424" s="22">
        <f t="shared" si="87"/>
        <v>2433000</v>
      </c>
      <c r="S424" s="6">
        <f t="shared" si="85"/>
        <v>0</v>
      </c>
      <c r="T424" s="6">
        <f t="shared" si="88"/>
        <v>0</v>
      </c>
    </row>
    <row r="425" spans="1:20" x14ac:dyDescent="0.25">
      <c r="A425" s="14">
        <v>2019</v>
      </c>
      <c r="B425" s="15" t="s">
        <v>568</v>
      </c>
      <c r="C425" s="16">
        <v>10252</v>
      </c>
      <c r="D425" s="17" t="s">
        <v>231</v>
      </c>
      <c r="E425" s="144">
        <v>46090</v>
      </c>
      <c r="F425" s="18">
        <f t="shared" si="78"/>
        <v>5.4069615791328872E-2</v>
      </c>
      <c r="G425" s="6">
        <f t="shared" si="89"/>
        <v>153395.5</v>
      </c>
      <c r="H425" s="19">
        <v>2837000</v>
      </c>
      <c r="I425" s="20">
        <v>1</v>
      </c>
      <c r="J425" s="20">
        <v>0</v>
      </c>
      <c r="K425" s="20">
        <v>0</v>
      </c>
      <c r="L425" s="21">
        <f t="shared" si="79"/>
        <v>10252</v>
      </c>
      <c r="M425" s="21">
        <f t="shared" si="80"/>
        <v>0</v>
      </c>
      <c r="N425" s="21">
        <f t="shared" si="81"/>
        <v>0</v>
      </c>
      <c r="O425" s="7">
        <f t="shared" si="82"/>
        <v>153395.5</v>
      </c>
      <c r="P425" s="7">
        <f t="shared" si="83"/>
        <v>0</v>
      </c>
      <c r="Q425" s="7">
        <f t="shared" si="84"/>
        <v>0</v>
      </c>
      <c r="R425" s="22">
        <f t="shared" si="87"/>
        <v>2837000</v>
      </c>
      <c r="S425" s="6">
        <f t="shared" si="85"/>
        <v>0</v>
      </c>
      <c r="T425" s="6">
        <f t="shared" si="88"/>
        <v>0</v>
      </c>
    </row>
    <row r="426" spans="1:20" x14ac:dyDescent="0.25">
      <c r="A426" s="14">
        <v>2035</v>
      </c>
      <c r="B426" s="15" t="s">
        <v>569</v>
      </c>
      <c r="C426" s="16">
        <v>6627</v>
      </c>
      <c r="D426" s="17" t="s">
        <v>231</v>
      </c>
      <c r="E426" s="144">
        <v>45855</v>
      </c>
      <c r="F426" s="18">
        <f t="shared" si="78"/>
        <v>4.6442070747217809E-3</v>
      </c>
      <c r="G426" s="6">
        <f t="shared" si="89"/>
        <v>11684.825000000001</v>
      </c>
      <c r="H426" s="19">
        <v>2516000</v>
      </c>
      <c r="I426" s="20">
        <v>1</v>
      </c>
      <c r="J426" s="20">
        <v>0</v>
      </c>
      <c r="K426" s="20">
        <v>0</v>
      </c>
      <c r="L426" s="21">
        <f t="shared" si="79"/>
        <v>6627</v>
      </c>
      <c r="M426" s="21">
        <f t="shared" si="80"/>
        <v>0</v>
      </c>
      <c r="N426" s="21">
        <f t="shared" si="81"/>
        <v>0</v>
      </c>
      <c r="O426" s="7">
        <f t="shared" si="82"/>
        <v>11684.825000000001</v>
      </c>
      <c r="P426" s="7">
        <f t="shared" si="83"/>
        <v>0</v>
      </c>
      <c r="Q426" s="7">
        <f t="shared" si="84"/>
        <v>0</v>
      </c>
      <c r="R426" s="22">
        <f t="shared" si="87"/>
        <v>2516000</v>
      </c>
      <c r="S426" s="6">
        <f t="shared" si="85"/>
        <v>0</v>
      </c>
      <c r="T426" s="6">
        <f t="shared" si="88"/>
        <v>0</v>
      </c>
    </row>
    <row r="427" spans="1:20" x14ac:dyDescent="0.25">
      <c r="A427" s="14">
        <v>22</v>
      </c>
      <c r="B427" s="15" t="s">
        <v>570</v>
      </c>
      <c r="C427" s="16">
        <v>15575</v>
      </c>
      <c r="D427" s="17" t="s">
        <v>231</v>
      </c>
      <c r="E427" s="144">
        <v>45575</v>
      </c>
      <c r="F427" s="18">
        <f t="shared" si="78"/>
        <v>8.5021082834331338E-2</v>
      </c>
      <c r="G427" s="6">
        <f t="shared" si="89"/>
        <v>340764.5</v>
      </c>
      <c r="H427" s="19">
        <v>4008000</v>
      </c>
      <c r="I427" s="20">
        <v>1</v>
      </c>
      <c r="J427" s="20">
        <v>0</v>
      </c>
      <c r="K427" s="20">
        <v>0</v>
      </c>
      <c r="L427" s="21">
        <f t="shared" si="79"/>
        <v>15575</v>
      </c>
      <c r="M427" s="21">
        <f t="shared" si="80"/>
        <v>0</v>
      </c>
      <c r="N427" s="21">
        <f t="shared" si="81"/>
        <v>0</v>
      </c>
      <c r="O427" s="7">
        <f t="shared" si="82"/>
        <v>340764.5</v>
      </c>
      <c r="P427" s="7">
        <f t="shared" si="83"/>
        <v>0</v>
      </c>
      <c r="Q427" s="7">
        <f t="shared" si="84"/>
        <v>0</v>
      </c>
      <c r="R427" s="22">
        <f t="shared" si="87"/>
        <v>4008000</v>
      </c>
      <c r="S427" s="6">
        <f t="shared" si="85"/>
        <v>0</v>
      </c>
      <c r="T427" s="6">
        <f t="shared" si="88"/>
        <v>0</v>
      </c>
    </row>
    <row r="428" spans="1:20" x14ac:dyDescent="0.25">
      <c r="A428" s="14">
        <v>2038</v>
      </c>
      <c r="B428" s="15" t="s">
        <v>571</v>
      </c>
      <c r="C428" s="16">
        <v>9625</v>
      </c>
      <c r="D428" s="17" t="s">
        <v>231</v>
      </c>
      <c r="E428" s="144">
        <v>46140</v>
      </c>
      <c r="F428" s="18">
        <f t="shared" si="78"/>
        <v>2.6955689828801612E-2</v>
      </c>
      <c r="G428" s="6">
        <f t="shared" si="89"/>
        <v>80301</v>
      </c>
      <c r="H428" s="19">
        <v>2979000</v>
      </c>
      <c r="I428" s="20">
        <v>1</v>
      </c>
      <c r="J428" s="20">
        <v>0</v>
      </c>
      <c r="K428" s="20">
        <v>0</v>
      </c>
      <c r="L428" s="21">
        <f t="shared" si="79"/>
        <v>9625</v>
      </c>
      <c r="M428" s="21">
        <f t="shared" si="80"/>
        <v>0</v>
      </c>
      <c r="N428" s="21">
        <f t="shared" si="81"/>
        <v>0</v>
      </c>
      <c r="O428" s="7">
        <f t="shared" si="82"/>
        <v>80301</v>
      </c>
      <c r="P428" s="7">
        <f t="shared" si="83"/>
        <v>0</v>
      </c>
      <c r="Q428" s="7">
        <f t="shared" si="84"/>
        <v>0</v>
      </c>
      <c r="R428" s="22">
        <f t="shared" si="87"/>
        <v>2979000</v>
      </c>
      <c r="S428" s="6">
        <f t="shared" si="85"/>
        <v>0</v>
      </c>
      <c r="T428" s="6">
        <f t="shared" si="88"/>
        <v>0</v>
      </c>
    </row>
    <row r="429" spans="1:20" x14ac:dyDescent="0.25">
      <c r="A429" s="14">
        <v>2041</v>
      </c>
      <c r="B429" s="15" t="s">
        <v>572</v>
      </c>
      <c r="C429" s="16">
        <v>7010</v>
      </c>
      <c r="D429" s="17" t="s">
        <v>231</v>
      </c>
      <c r="E429" s="144">
        <v>44803</v>
      </c>
      <c r="F429" s="18">
        <f t="shared" si="78"/>
        <v>6.8869070984625455E-2</v>
      </c>
      <c r="G429" s="6">
        <f t="shared" si="89"/>
        <v>210532.75</v>
      </c>
      <c r="H429" s="19">
        <v>3057000</v>
      </c>
      <c r="I429" s="20">
        <v>1</v>
      </c>
      <c r="J429" s="20">
        <v>0</v>
      </c>
      <c r="K429" s="20">
        <v>0</v>
      </c>
      <c r="L429" s="21">
        <f t="shared" si="79"/>
        <v>7010</v>
      </c>
      <c r="M429" s="21">
        <f t="shared" si="80"/>
        <v>0</v>
      </c>
      <c r="N429" s="21">
        <f t="shared" si="81"/>
        <v>0</v>
      </c>
      <c r="O429" s="7">
        <f t="shared" si="82"/>
        <v>210532.75</v>
      </c>
      <c r="P429" s="7">
        <f t="shared" si="83"/>
        <v>0</v>
      </c>
      <c r="Q429" s="7">
        <f t="shared" si="84"/>
        <v>0</v>
      </c>
      <c r="R429" s="22">
        <f t="shared" si="87"/>
        <v>3057000</v>
      </c>
      <c r="S429" s="6">
        <f t="shared" si="85"/>
        <v>0</v>
      </c>
      <c r="T429" s="6">
        <f t="shared" si="88"/>
        <v>0</v>
      </c>
    </row>
    <row r="430" spans="1:20" x14ac:dyDescent="0.25">
      <c r="A430" s="14">
        <v>123</v>
      </c>
      <c r="B430" s="15" t="s">
        <v>573</v>
      </c>
      <c r="C430" s="16">
        <v>23871</v>
      </c>
      <c r="D430" s="17" t="s">
        <v>227</v>
      </c>
      <c r="E430" s="144">
        <v>44998</v>
      </c>
      <c r="F430" s="18">
        <f t="shared" si="78"/>
        <v>2.5146191051995163E-2</v>
      </c>
      <c r="G430" s="6">
        <f t="shared" si="89"/>
        <v>207959</v>
      </c>
      <c r="H430" s="19">
        <v>8270000</v>
      </c>
      <c r="I430" s="20">
        <v>1</v>
      </c>
      <c r="J430" s="20">
        <v>0</v>
      </c>
      <c r="K430" s="20">
        <v>0</v>
      </c>
      <c r="L430" s="21">
        <f t="shared" si="79"/>
        <v>23871</v>
      </c>
      <c r="M430" s="21">
        <f t="shared" si="80"/>
        <v>0</v>
      </c>
      <c r="N430" s="21">
        <f t="shared" si="81"/>
        <v>0</v>
      </c>
      <c r="O430" s="7">
        <f t="shared" si="82"/>
        <v>207959</v>
      </c>
      <c r="P430" s="7">
        <f t="shared" si="83"/>
        <v>0</v>
      </c>
      <c r="Q430" s="7">
        <f t="shared" si="84"/>
        <v>0</v>
      </c>
      <c r="R430" s="22">
        <f t="shared" si="87"/>
        <v>8270000</v>
      </c>
      <c r="S430" s="6">
        <f t="shared" si="85"/>
        <v>0</v>
      </c>
      <c r="T430" s="6">
        <f t="shared" si="88"/>
        <v>0</v>
      </c>
    </row>
    <row r="431" spans="1:20" x14ac:dyDescent="0.25">
      <c r="A431" s="14">
        <v>2081</v>
      </c>
      <c r="B431" s="15" t="s">
        <v>574</v>
      </c>
      <c r="C431" s="16">
        <v>7775</v>
      </c>
      <c r="D431" s="17" t="s">
        <v>240</v>
      </c>
      <c r="E431" s="144">
        <v>45686</v>
      </c>
      <c r="F431" s="18">
        <f t="shared" si="78"/>
        <v>1.3282619346733668</v>
      </c>
      <c r="G431" s="6">
        <f t="shared" si="89"/>
        <v>1057296.5</v>
      </c>
      <c r="H431" s="19">
        <v>796000</v>
      </c>
      <c r="I431" s="20">
        <v>0</v>
      </c>
      <c r="J431" s="20">
        <v>1</v>
      </c>
      <c r="K431" s="20">
        <v>0</v>
      </c>
      <c r="L431" s="21">
        <f t="shared" si="79"/>
        <v>0</v>
      </c>
      <c r="M431" s="21">
        <f t="shared" si="80"/>
        <v>7775</v>
      </c>
      <c r="N431" s="21">
        <f t="shared" si="81"/>
        <v>0</v>
      </c>
      <c r="O431" s="7">
        <f t="shared" si="82"/>
        <v>0</v>
      </c>
      <c r="P431" s="7">
        <f t="shared" si="83"/>
        <v>1057296.5</v>
      </c>
      <c r="Q431" s="7">
        <f t="shared" si="84"/>
        <v>0</v>
      </c>
      <c r="R431" s="22">
        <f t="shared" si="87"/>
        <v>0</v>
      </c>
      <c r="S431" s="6">
        <f t="shared" si="85"/>
        <v>796000</v>
      </c>
      <c r="T431" s="6">
        <f t="shared" si="88"/>
        <v>0</v>
      </c>
    </row>
    <row r="432" spans="1:20" x14ac:dyDescent="0.25">
      <c r="A432" s="14">
        <v>439</v>
      </c>
      <c r="B432" s="15" t="s">
        <v>575</v>
      </c>
      <c r="C432" s="16">
        <v>5775</v>
      </c>
      <c r="D432" s="17" t="s">
        <v>151</v>
      </c>
      <c r="E432" s="144">
        <v>45391</v>
      </c>
      <c r="F432" s="18">
        <f t="shared" si="78"/>
        <v>0.20087804878048782</v>
      </c>
      <c r="G432" s="6">
        <f t="shared" si="89"/>
        <v>288260</v>
      </c>
      <c r="H432" s="19">
        <v>1435000</v>
      </c>
      <c r="I432" s="20">
        <v>1</v>
      </c>
      <c r="J432" s="20">
        <v>0</v>
      </c>
      <c r="K432" s="20">
        <v>0</v>
      </c>
      <c r="L432" s="21">
        <f t="shared" si="79"/>
        <v>5775</v>
      </c>
      <c r="M432" s="21">
        <f t="shared" si="80"/>
        <v>0</v>
      </c>
      <c r="N432" s="21">
        <f t="shared" si="81"/>
        <v>0</v>
      </c>
      <c r="O432" s="7">
        <f t="shared" si="82"/>
        <v>288260</v>
      </c>
      <c r="P432" s="7">
        <f t="shared" si="83"/>
        <v>0</v>
      </c>
      <c r="Q432" s="7">
        <f t="shared" si="84"/>
        <v>0</v>
      </c>
      <c r="R432" s="22">
        <f t="shared" si="87"/>
        <v>1435000</v>
      </c>
      <c r="S432" s="6">
        <f t="shared" si="85"/>
        <v>0</v>
      </c>
      <c r="T432" s="6">
        <f t="shared" si="88"/>
        <v>0</v>
      </c>
    </row>
    <row r="433" spans="1:20" x14ac:dyDescent="0.25">
      <c r="A433" s="14">
        <v>444</v>
      </c>
      <c r="B433" s="15" t="s">
        <v>576</v>
      </c>
      <c r="C433" s="16">
        <v>649</v>
      </c>
      <c r="D433" s="17" t="s">
        <v>449</v>
      </c>
      <c r="E433" s="144">
        <v>45391</v>
      </c>
      <c r="F433" s="18">
        <f t="shared" si="78"/>
        <v>0</v>
      </c>
      <c r="G433" s="6">
        <f t="shared" si="89"/>
        <v>0</v>
      </c>
      <c r="H433" s="19">
        <v>158000</v>
      </c>
      <c r="I433" s="20">
        <v>1</v>
      </c>
      <c r="J433" s="20">
        <v>0</v>
      </c>
      <c r="K433" s="20">
        <v>0</v>
      </c>
      <c r="L433" s="21">
        <f t="shared" si="79"/>
        <v>649</v>
      </c>
      <c r="M433" s="21">
        <f t="shared" si="80"/>
        <v>0</v>
      </c>
      <c r="N433" s="21">
        <f t="shared" si="81"/>
        <v>0</v>
      </c>
      <c r="O433" s="7">
        <f t="shared" si="82"/>
        <v>0</v>
      </c>
      <c r="P433" s="7">
        <f t="shared" si="83"/>
        <v>0</v>
      </c>
      <c r="Q433" s="7">
        <f t="shared" si="84"/>
        <v>0</v>
      </c>
      <c r="R433" s="22">
        <f t="shared" si="87"/>
        <v>158000</v>
      </c>
      <c r="S433" s="6">
        <f t="shared" si="85"/>
        <v>0</v>
      </c>
      <c r="T433" s="6">
        <f t="shared" si="88"/>
        <v>0</v>
      </c>
    </row>
    <row r="434" spans="1:20" x14ac:dyDescent="0.25">
      <c r="A434" s="14">
        <v>250</v>
      </c>
      <c r="B434" s="15" t="s">
        <v>577</v>
      </c>
      <c r="C434" s="16">
        <v>1440</v>
      </c>
      <c r="D434" s="17" t="s">
        <v>73</v>
      </c>
      <c r="E434" s="144">
        <v>45391</v>
      </c>
      <c r="F434" s="18">
        <f t="shared" si="78"/>
        <v>0</v>
      </c>
      <c r="G434" s="6">
        <f t="shared" si="89"/>
        <v>0</v>
      </c>
      <c r="H434" s="19">
        <v>122000</v>
      </c>
      <c r="I434" s="20">
        <v>1</v>
      </c>
      <c r="J434" s="20">
        <v>0</v>
      </c>
      <c r="K434" s="20">
        <v>0</v>
      </c>
      <c r="L434" s="21">
        <f t="shared" si="79"/>
        <v>1440</v>
      </c>
      <c r="M434" s="21">
        <f t="shared" si="80"/>
        <v>0</v>
      </c>
      <c r="N434" s="21">
        <f t="shared" si="81"/>
        <v>0</v>
      </c>
      <c r="O434" s="7">
        <f t="shared" si="82"/>
        <v>0</v>
      </c>
      <c r="P434" s="7">
        <f t="shared" si="83"/>
        <v>0</v>
      </c>
      <c r="Q434" s="7">
        <f t="shared" si="84"/>
        <v>0</v>
      </c>
      <c r="R434" s="22">
        <f t="shared" si="87"/>
        <v>122000</v>
      </c>
      <c r="S434" s="6">
        <f t="shared" si="85"/>
        <v>0</v>
      </c>
      <c r="T434" s="6">
        <f t="shared" si="88"/>
        <v>0</v>
      </c>
    </row>
    <row r="435" spans="1:20" x14ac:dyDescent="0.25">
      <c r="A435" s="14">
        <v>215</v>
      </c>
      <c r="B435" s="15" t="s">
        <v>578</v>
      </c>
      <c r="C435" s="16">
        <v>116249</v>
      </c>
      <c r="D435" s="17" t="s">
        <v>50</v>
      </c>
      <c r="E435" s="144">
        <v>45527</v>
      </c>
      <c r="F435" s="18">
        <f t="shared" si="78"/>
        <v>2.8234311501159341E-2</v>
      </c>
      <c r="G435" s="6">
        <f t="shared" si="89"/>
        <v>2264900</v>
      </c>
      <c r="H435" s="19">
        <v>80218000</v>
      </c>
      <c r="I435" s="20">
        <v>1</v>
      </c>
      <c r="J435" s="20">
        <v>0</v>
      </c>
      <c r="K435" s="20">
        <v>0</v>
      </c>
      <c r="L435" s="21">
        <f t="shared" si="79"/>
        <v>116249</v>
      </c>
      <c r="M435" s="21">
        <f t="shared" si="80"/>
        <v>0</v>
      </c>
      <c r="N435" s="21">
        <f t="shared" si="81"/>
        <v>0</v>
      </c>
      <c r="O435" s="7">
        <f t="shared" si="82"/>
        <v>2264900</v>
      </c>
      <c r="P435" s="7">
        <f t="shared" si="83"/>
        <v>0</v>
      </c>
      <c r="Q435" s="7">
        <f t="shared" si="84"/>
        <v>0</v>
      </c>
      <c r="R435" s="22">
        <f t="shared" si="87"/>
        <v>80218000</v>
      </c>
      <c r="S435" s="6">
        <f t="shared" si="85"/>
        <v>0</v>
      </c>
      <c r="T435" s="6">
        <f t="shared" si="88"/>
        <v>0</v>
      </c>
    </row>
    <row r="436" spans="1:20" x14ac:dyDescent="0.25">
      <c r="A436" s="14">
        <v>221</v>
      </c>
      <c r="B436" s="15" t="s">
        <v>579</v>
      </c>
      <c r="C436" s="16">
        <v>134933</v>
      </c>
      <c r="D436" s="17" t="s">
        <v>580</v>
      </c>
      <c r="E436" s="144">
        <v>46031</v>
      </c>
      <c r="F436" s="18">
        <f t="shared" si="78"/>
        <v>5.6986551173922951E-3</v>
      </c>
      <c r="G436" s="6">
        <v>250000</v>
      </c>
      <c r="H436" s="19">
        <v>43870000</v>
      </c>
      <c r="I436" s="20">
        <v>1</v>
      </c>
      <c r="J436" s="20">
        <v>0</v>
      </c>
      <c r="K436" s="20">
        <v>0</v>
      </c>
      <c r="L436" s="21">
        <f t="shared" si="79"/>
        <v>134933</v>
      </c>
      <c r="M436" s="21">
        <f t="shared" si="80"/>
        <v>0</v>
      </c>
      <c r="N436" s="21">
        <f t="shared" si="81"/>
        <v>0</v>
      </c>
      <c r="O436" s="7">
        <f t="shared" si="82"/>
        <v>250000</v>
      </c>
      <c r="P436" s="7">
        <f t="shared" si="83"/>
        <v>0</v>
      </c>
      <c r="Q436" s="7">
        <f t="shared" si="84"/>
        <v>0</v>
      </c>
      <c r="R436" s="22">
        <f t="shared" si="87"/>
        <v>43870000</v>
      </c>
      <c r="S436" s="6">
        <f t="shared" si="85"/>
        <v>0</v>
      </c>
      <c r="T436" s="6">
        <f t="shared" si="88"/>
        <v>0</v>
      </c>
    </row>
    <row r="437" spans="1:20" x14ac:dyDescent="0.25">
      <c r="A437" s="14">
        <v>1142</v>
      </c>
      <c r="B437" s="15" t="s">
        <v>581</v>
      </c>
      <c r="C437" s="16">
        <v>449995</v>
      </c>
      <c r="D437" s="17" t="s">
        <v>375</v>
      </c>
      <c r="E437" s="144">
        <v>45456</v>
      </c>
      <c r="F437" s="18">
        <f t="shared" si="78"/>
        <v>1.5502362970856692E-2</v>
      </c>
      <c r="G437" s="6">
        <f>VLOOKUP(A437,RANGE2,9,FALSE())</f>
        <v>2676700</v>
      </c>
      <c r="H437" s="19">
        <v>172664000</v>
      </c>
      <c r="I437" s="20">
        <v>0.99</v>
      </c>
      <c r="J437" s="20">
        <v>0</v>
      </c>
      <c r="K437" s="20">
        <v>0.01</v>
      </c>
      <c r="L437" s="21">
        <f t="shared" si="79"/>
        <v>445495.05</v>
      </c>
      <c r="M437" s="21">
        <f t="shared" si="80"/>
        <v>0</v>
      </c>
      <c r="N437" s="21">
        <f t="shared" si="81"/>
        <v>4499.95</v>
      </c>
      <c r="O437" s="7">
        <f t="shared" si="82"/>
        <v>2649933</v>
      </c>
      <c r="P437" s="7">
        <f t="shared" si="83"/>
        <v>0</v>
      </c>
      <c r="Q437" s="7">
        <f t="shared" si="84"/>
        <v>26767</v>
      </c>
      <c r="R437" s="22">
        <f t="shared" si="87"/>
        <v>170937360</v>
      </c>
      <c r="S437" s="6">
        <f t="shared" si="85"/>
        <v>0</v>
      </c>
      <c r="T437" s="6">
        <f t="shared" si="88"/>
        <v>1726640</v>
      </c>
    </row>
    <row r="438" spans="1:20" x14ac:dyDescent="0.25">
      <c r="A438" s="14">
        <v>16</v>
      </c>
      <c r="B438" s="15" t="s">
        <v>582</v>
      </c>
      <c r="C438" s="16">
        <v>682</v>
      </c>
      <c r="D438" s="17" t="s">
        <v>339</v>
      </c>
      <c r="E438" s="144">
        <v>45734</v>
      </c>
      <c r="F438" s="18">
        <f t="shared" si="78"/>
        <v>0</v>
      </c>
      <c r="G438" s="6">
        <f>VLOOKUP(A438,RANGE2,9,FALSE())</f>
        <v>0</v>
      </c>
      <c r="H438" s="19">
        <v>235000</v>
      </c>
      <c r="I438" s="20">
        <v>1</v>
      </c>
      <c r="J438" s="20">
        <v>0</v>
      </c>
      <c r="K438" s="20">
        <v>0</v>
      </c>
      <c r="L438" s="21">
        <f t="shared" si="79"/>
        <v>682</v>
      </c>
      <c r="M438" s="21">
        <f t="shared" si="80"/>
        <v>0</v>
      </c>
      <c r="N438" s="21">
        <f t="shared" si="81"/>
        <v>0</v>
      </c>
      <c r="O438" s="7">
        <f t="shared" si="82"/>
        <v>0</v>
      </c>
      <c r="P438" s="7">
        <f t="shared" si="83"/>
        <v>0</v>
      </c>
      <c r="Q438" s="7">
        <f t="shared" si="84"/>
        <v>0</v>
      </c>
      <c r="R438" s="22">
        <f t="shared" si="87"/>
        <v>235000</v>
      </c>
      <c r="S438" s="6">
        <f t="shared" si="85"/>
        <v>0</v>
      </c>
      <c r="T438" s="6">
        <f t="shared" si="88"/>
        <v>0</v>
      </c>
    </row>
    <row r="439" spans="1:20" x14ac:dyDescent="0.25">
      <c r="A439" s="14">
        <v>627</v>
      </c>
      <c r="B439" s="15" t="s">
        <v>583</v>
      </c>
      <c r="C439" s="16">
        <v>7024</v>
      </c>
      <c r="D439" s="17" t="s">
        <v>242</v>
      </c>
      <c r="E439" s="144">
        <v>44769</v>
      </c>
      <c r="F439" s="18">
        <f t="shared" si="78"/>
        <v>0.34135780885780886</v>
      </c>
      <c r="G439" s="6">
        <v>585770</v>
      </c>
      <c r="H439" s="19">
        <v>1716000</v>
      </c>
      <c r="I439" s="20">
        <v>1</v>
      </c>
      <c r="J439" s="20">
        <v>0</v>
      </c>
      <c r="K439" s="20">
        <v>0</v>
      </c>
      <c r="L439" s="21">
        <f t="shared" si="79"/>
        <v>7024</v>
      </c>
      <c r="M439" s="21">
        <f t="shared" si="80"/>
        <v>0</v>
      </c>
      <c r="N439" s="21">
        <f t="shared" si="81"/>
        <v>0</v>
      </c>
      <c r="O439" s="7">
        <f t="shared" si="82"/>
        <v>585770</v>
      </c>
      <c r="P439" s="7">
        <f t="shared" si="83"/>
        <v>0</v>
      </c>
      <c r="Q439" s="7">
        <f t="shared" si="84"/>
        <v>0</v>
      </c>
      <c r="R439" s="22">
        <f t="shared" si="87"/>
        <v>1716000</v>
      </c>
      <c r="S439" s="6">
        <f t="shared" si="85"/>
        <v>0</v>
      </c>
      <c r="T439" s="6">
        <f t="shared" si="88"/>
        <v>0</v>
      </c>
    </row>
    <row r="440" spans="1:20" x14ac:dyDescent="0.25">
      <c r="A440" s="14">
        <v>247</v>
      </c>
      <c r="B440" s="15" t="s">
        <v>584</v>
      </c>
      <c r="C440" s="16">
        <v>1170</v>
      </c>
      <c r="D440" s="17" t="s">
        <v>585</v>
      </c>
      <c r="E440" s="144">
        <v>45663</v>
      </c>
      <c r="F440" s="18">
        <f t="shared" si="78"/>
        <v>1.0346733668341709E-2</v>
      </c>
      <c r="G440" s="6">
        <f>VLOOKUP(A440,RANGE2,9,FALSE())</f>
        <v>2059</v>
      </c>
      <c r="H440" s="19">
        <v>199000</v>
      </c>
      <c r="I440" s="20">
        <v>1</v>
      </c>
      <c r="J440" s="20">
        <v>0</v>
      </c>
      <c r="K440" s="20">
        <v>0</v>
      </c>
      <c r="L440" s="21">
        <f t="shared" si="79"/>
        <v>1170</v>
      </c>
      <c r="M440" s="21">
        <f t="shared" si="80"/>
        <v>0</v>
      </c>
      <c r="N440" s="21">
        <f t="shared" si="81"/>
        <v>0</v>
      </c>
      <c r="O440" s="7">
        <f t="shared" si="82"/>
        <v>2059</v>
      </c>
      <c r="P440" s="7">
        <f t="shared" si="83"/>
        <v>0</v>
      </c>
      <c r="Q440" s="7">
        <f t="shared" si="84"/>
        <v>0</v>
      </c>
      <c r="R440" s="22">
        <f t="shared" si="87"/>
        <v>199000</v>
      </c>
      <c r="S440" s="6">
        <f t="shared" si="85"/>
        <v>0</v>
      </c>
      <c r="T440" s="6">
        <f t="shared" si="88"/>
        <v>0</v>
      </c>
    </row>
    <row r="441" spans="1:20" x14ac:dyDescent="0.25">
      <c r="A441" s="14">
        <v>272</v>
      </c>
      <c r="B441" s="15" t="s">
        <v>586</v>
      </c>
      <c r="C441" s="16">
        <v>2077</v>
      </c>
      <c r="D441" s="17" t="s">
        <v>44</v>
      </c>
      <c r="E441" s="144">
        <v>45663</v>
      </c>
      <c r="F441" s="18">
        <f t="shared" si="78"/>
        <v>0</v>
      </c>
      <c r="G441" s="6">
        <f>VLOOKUP(A441,RANGE2,9,FALSE())</f>
        <v>0</v>
      </c>
      <c r="H441" s="19">
        <v>340000</v>
      </c>
      <c r="I441" s="20">
        <v>1</v>
      </c>
      <c r="J441" s="20">
        <v>0</v>
      </c>
      <c r="K441" s="20">
        <v>0</v>
      </c>
      <c r="L441" s="21">
        <f t="shared" si="79"/>
        <v>2077</v>
      </c>
      <c r="M441" s="21">
        <f t="shared" si="80"/>
        <v>0</v>
      </c>
      <c r="N441" s="21">
        <f t="shared" si="81"/>
        <v>0</v>
      </c>
      <c r="O441" s="7">
        <f t="shared" si="82"/>
        <v>0</v>
      </c>
      <c r="P441" s="7">
        <f t="shared" si="83"/>
        <v>0</v>
      </c>
      <c r="Q441" s="7">
        <f t="shared" si="84"/>
        <v>0</v>
      </c>
      <c r="R441" s="22">
        <f t="shared" si="87"/>
        <v>340000</v>
      </c>
      <c r="S441" s="6">
        <f t="shared" si="85"/>
        <v>0</v>
      </c>
      <c r="T441" s="6">
        <f t="shared" si="88"/>
        <v>0</v>
      </c>
    </row>
    <row r="442" spans="1:20" x14ac:dyDescent="0.25">
      <c r="A442" s="14">
        <v>1143</v>
      </c>
      <c r="B442" s="15" t="s">
        <v>587</v>
      </c>
      <c r="C442" s="16">
        <v>130048</v>
      </c>
      <c r="D442" s="17" t="s">
        <v>110</v>
      </c>
      <c r="E442" s="144">
        <v>40239</v>
      </c>
      <c r="F442" s="18">
        <f t="shared" si="78"/>
        <v>0.16655183644828661</v>
      </c>
      <c r="G442" s="6">
        <f>VLOOKUP(A442,RANGE2,9,FALSE())</f>
        <v>7494499.5365000004</v>
      </c>
      <c r="H442" s="19">
        <v>44998000</v>
      </c>
      <c r="I442" s="20">
        <v>0.05</v>
      </c>
      <c r="J442" s="20">
        <v>0</v>
      </c>
      <c r="K442" s="20">
        <v>0.95</v>
      </c>
      <c r="L442" s="21">
        <f t="shared" si="79"/>
        <v>6502.4000000000005</v>
      </c>
      <c r="M442" s="21">
        <f t="shared" si="80"/>
        <v>0</v>
      </c>
      <c r="N442" s="21">
        <f t="shared" si="81"/>
        <v>123545.59999999999</v>
      </c>
      <c r="O442" s="7">
        <f t="shared" si="82"/>
        <v>374724.97682500002</v>
      </c>
      <c r="P442" s="7">
        <f t="shared" si="83"/>
        <v>0</v>
      </c>
      <c r="Q442" s="7">
        <f t="shared" si="84"/>
        <v>7119774.5596749997</v>
      </c>
      <c r="R442" s="22">
        <f t="shared" si="87"/>
        <v>2249900</v>
      </c>
      <c r="S442" s="6">
        <f t="shared" si="85"/>
        <v>0</v>
      </c>
      <c r="T442" s="6">
        <f t="shared" si="88"/>
        <v>42748100</v>
      </c>
    </row>
    <row r="443" spans="1:20" x14ac:dyDescent="0.25">
      <c r="A443" s="14">
        <v>1164</v>
      </c>
      <c r="B443" s="15" t="s">
        <v>588</v>
      </c>
      <c r="C443" s="16">
        <v>13837</v>
      </c>
      <c r="D443" s="17" t="s">
        <v>112</v>
      </c>
      <c r="E443" s="144">
        <v>40304</v>
      </c>
      <c r="F443" s="18" t="str">
        <f t="shared" si="78"/>
        <v/>
      </c>
      <c r="G443" s="6" t="s">
        <v>35</v>
      </c>
      <c r="H443" s="19">
        <v>6812000</v>
      </c>
      <c r="I443" s="20">
        <v>0</v>
      </c>
      <c r="J443" s="20">
        <v>0</v>
      </c>
      <c r="K443" s="20">
        <v>1</v>
      </c>
      <c r="L443" s="21">
        <f t="shared" si="79"/>
        <v>0</v>
      </c>
      <c r="M443" s="21">
        <f t="shared" si="80"/>
        <v>0</v>
      </c>
      <c r="N443" s="21">
        <f t="shared" si="81"/>
        <v>13837</v>
      </c>
      <c r="O443" s="7" t="str">
        <f t="shared" si="82"/>
        <v/>
      </c>
      <c r="P443" s="7" t="str">
        <f t="shared" si="83"/>
        <v/>
      </c>
      <c r="Q443" s="7" t="str">
        <f t="shared" si="84"/>
        <v/>
      </c>
      <c r="R443" s="22">
        <f t="shared" si="87"/>
        <v>0</v>
      </c>
      <c r="S443" s="6">
        <f t="shared" si="85"/>
        <v>0</v>
      </c>
      <c r="T443" s="6">
        <f t="shared" si="88"/>
        <v>6812000</v>
      </c>
    </row>
    <row r="444" spans="1:20" x14ac:dyDescent="0.25">
      <c r="A444" s="14">
        <v>596</v>
      </c>
      <c r="B444" s="15" t="s">
        <v>589</v>
      </c>
      <c r="C444" s="16">
        <v>21176</v>
      </c>
      <c r="D444" s="17" t="s">
        <v>242</v>
      </c>
      <c r="E444" s="144">
        <v>45273</v>
      </c>
      <c r="F444" s="18">
        <f t="shared" si="78"/>
        <v>2.9481918896321069E-2</v>
      </c>
      <c r="G444" s="6">
        <f>VLOOKUP(A444,RANGE2,9,FALSE())</f>
        <v>70520.75</v>
      </c>
      <c r="H444" s="19">
        <v>2392000</v>
      </c>
      <c r="I444" s="20">
        <v>0</v>
      </c>
      <c r="J444" s="20">
        <v>1</v>
      </c>
      <c r="K444" s="20">
        <v>0</v>
      </c>
      <c r="L444" s="21">
        <f t="shared" si="79"/>
        <v>0</v>
      </c>
      <c r="M444" s="21">
        <f t="shared" si="80"/>
        <v>21176</v>
      </c>
      <c r="N444" s="21">
        <f t="shared" si="81"/>
        <v>0</v>
      </c>
      <c r="O444" s="7">
        <f t="shared" si="82"/>
        <v>0</v>
      </c>
      <c r="P444" s="7">
        <f t="shared" si="83"/>
        <v>70520.75</v>
      </c>
      <c r="Q444" s="7">
        <f t="shared" si="84"/>
        <v>0</v>
      </c>
      <c r="R444" s="22">
        <f t="shared" ref="R444:R475" si="90">H444*I444</f>
        <v>0</v>
      </c>
      <c r="S444" s="6">
        <f t="shared" si="85"/>
        <v>2392000</v>
      </c>
      <c r="T444" s="6">
        <f t="shared" ref="T444:T475" si="91">H444*K444</f>
        <v>0</v>
      </c>
    </row>
    <row r="445" spans="1:20" x14ac:dyDescent="0.25">
      <c r="A445" s="14">
        <v>598</v>
      </c>
      <c r="B445" s="15" t="s">
        <v>590</v>
      </c>
      <c r="C445" s="16">
        <v>14940</v>
      </c>
      <c r="D445" s="17" t="s">
        <v>112</v>
      </c>
      <c r="E445" s="144">
        <v>45274</v>
      </c>
      <c r="F445" s="18">
        <f t="shared" si="78"/>
        <v>0</v>
      </c>
      <c r="G445" s="6">
        <f>VLOOKUP(A445,RANGE2,9,FALSE())</f>
        <v>0</v>
      </c>
      <c r="H445" s="19">
        <v>4085000</v>
      </c>
      <c r="I445" s="20">
        <v>0</v>
      </c>
      <c r="J445" s="20">
        <v>1</v>
      </c>
      <c r="K445" s="20">
        <v>0</v>
      </c>
      <c r="L445" s="21">
        <f t="shared" si="79"/>
        <v>0</v>
      </c>
      <c r="M445" s="21">
        <f t="shared" si="80"/>
        <v>14940</v>
      </c>
      <c r="N445" s="21">
        <f t="shared" si="81"/>
        <v>0</v>
      </c>
      <c r="O445" s="7">
        <f t="shared" si="82"/>
        <v>0</v>
      </c>
      <c r="P445" s="7">
        <f t="shared" si="83"/>
        <v>0</v>
      </c>
      <c r="Q445" s="7">
        <f t="shared" si="84"/>
        <v>0</v>
      </c>
      <c r="R445" s="22">
        <f t="shared" si="90"/>
        <v>0</v>
      </c>
      <c r="S445" s="6">
        <f t="shared" si="85"/>
        <v>4085000</v>
      </c>
      <c r="T445" s="6">
        <f t="shared" si="91"/>
        <v>0</v>
      </c>
    </row>
    <row r="446" spans="1:20" x14ac:dyDescent="0.25">
      <c r="A446" s="14">
        <v>2151</v>
      </c>
      <c r="B446" s="15" t="s">
        <v>591</v>
      </c>
      <c r="C446" s="16">
        <v>83447</v>
      </c>
      <c r="D446" s="146" t="s">
        <v>612</v>
      </c>
      <c r="F446" s="18">
        <f t="shared" si="78"/>
        <v>0</v>
      </c>
      <c r="G446" s="6">
        <f>VLOOKUP(A446,RANGE2,9,FALSE())</f>
        <v>0</v>
      </c>
      <c r="H446" s="19">
        <v>30829148</v>
      </c>
      <c r="I446" s="20">
        <v>0</v>
      </c>
      <c r="J446" s="20">
        <v>1</v>
      </c>
      <c r="K446" s="20">
        <v>0</v>
      </c>
      <c r="L446" s="21">
        <f t="shared" si="79"/>
        <v>0</v>
      </c>
      <c r="M446" s="21">
        <f t="shared" si="80"/>
        <v>83447</v>
      </c>
      <c r="N446" s="21">
        <f t="shared" si="81"/>
        <v>0</v>
      </c>
      <c r="O446" s="7">
        <f t="shared" si="82"/>
        <v>0</v>
      </c>
      <c r="P446" s="7">
        <f t="shared" si="83"/>
        <v>0</v>
      </c>
      <c r="Q446" s="7">
        <f t="shared" si="84"/>
        <v>0</v>
      </c>
      <c r="R446" s="22">
        <f t="shared" si="90"/>
        <v>0</v>
      </c>
      <c r="S446" s="6">
        <f t="shared" si="85"/>
        <v>30829148</v>
      </c>
      <c r="T446" s="6">
        <f t="shared" si="91"/>
        <v>0</v>
      </c>
    </row>
    <row r="447" spans="1:20" x14ac:dyDescent="0.25">
      <c r="A447" s="14">
        <v>54</v>
      </c>
      <c r="B447" s="15" t="s">
        <v>592</v>
      </c>
      <c r="C447" s="16">
        <v>20752</v>
      </c>
      <c r="D447" s="17" t="s">
        <v>593</v>
      </c>
      <c r="E447" s="144">
        <v>45960</v>
      </c>
      <c r="F447" s="18">
        <f t="shared" si="78"/>
        <v>4.4181909342258442E-2</v>
      </c>
      <c r="G447" s="6">
        <f>VLOOKUP(A447,RANGE2,9,FALSE())</f>
        <v>303618.08100000001</v>
      </c>
      <c r="H447" s="19">
        <v>6872000</v>
      </c>
      <c r="I447" s="20">
        <v>1</v>
      </c>
      <c r="J447" s="20">
        <v>0</v>
      </c>
      <c r="K447" s="20">
        <v>0</v>
      </c>
      <c r="L447" s="21">
        <f t="shared" si="79"/>
        <v>20752</v>
      </c>
      <c r="M447" s="21">
        <f t="shared" si="80"/>
        <v>0</v>
      </c>
      <c r="N447" s="21">
        <f t="shared" si="81"/>
        <v>0</v>
      </c>
      <c r="O447" s="7">
        <f t="shared" si="82"/>
        <v>303618.08100000001</v>
      </c>
      <c r="P447" s="7">
        <f t="shared" si="83"/>
        <v>0</v>
      </c>
      <c r="Q447" s="7">
        <f t="shared" si="84"/>
        <v>0</v>
      </c>
      <c r="R447" s="22">
        <f t="shared" si="90"/>
        <v>6872000</v>
      </c>
      <c r="S447" s="6">
        <f t="shared" si="85"/>
        <v>0</v>
      </c>
      <c r="T447" s="6">
        <f t="shared" si="91"/>
        <v>0</v>
      </c>
    </row>
    <row r="448" spans="1:20" x14ac:dyDescent="0.25">
      <c r="A448" s="14">
        <v>3759</v>
      </c>
      <c r="B448" s="15" t="s">
        <v>594</v>
      </c>
      <c r="C448" s="16">
        <v>60094</v>
      </c>
      <c r="D448" s="17" t="s">
        <v>77</v>
      </c>
      <c r="E448" s="144">
        <v>42983</v>
      </c>
      <c r="F448" s="18" t="str">
        <f t="shared" si="78"/>
        <v/>
      </c>
      <c r="G448" s="6" t="s">
        <v>35</v>
      </c>
      <c r="H448" s="19">
        <v>22262000</v>
      </c>
      <c r="I448" s="20">
        <v>0.23</v>
      </c>
      <c r="J448" s="20">
        <v>0</v>
      </c>
      <c r="K448" s="20">
        <v>0.77</v>
      </c>
      <c r="L448" s="21">
        <f t="shared" si="79"/>
        <v>13821.62</v>
      </c>
      <c r="M448" s="21">
        <f t="shared" si="80"/>
        <v>0</v>
      </c>
      <c r="N448" s="21">
        <f t="shared" si="81"/>
        <v>46272.380000000005</v>
      </c>
      <c r="O448" s="7" t="str">
        <f t="shared" si="82"/>
        <v/>
      </c>
      <c r="P448" s="7" t="str">
        <f t="shared" si="83"/>
        <v/>
      </c>
      <c r="Q448" s="7" t="str">
        <f t="shared" si="84"/>
        <v/>
      </c>
      <c r="R448" s="22">
        <f t="shared" si="90"/>
        <v>5120260</v>
      </c>
      <c r="S448" s="6">
        <f t="shared" si="85"/>
        <v>0</v>
      </c>
      <c r="T448" s="6">
        <f t="shared" si="91"/>
        <v>17141740</v>
      </c>
    </row>
    <row r="449" spans="1:20" x14ac:dyDescent="0.25">
      <c r="A449" s="14">
        <v>3760</v>
      </c>
      <c r="B449" s="15" t="s">
        <v>595</v>
      </c>
      <c r="C449" s="16">
        <v>64198</v>
      </c>
      <c r="D449" s="17" t="s">
        <v>142</v>
      </c>
      <c r="F449" s="18" t="str">
        <f t="shared" si="78"/>
        <v/>
      </c>
      <c r="G449" s="6" t="s">
        <v>35</v>
      </c>
      <c r="H449" s="19">
        <v>20962000</v>
      </c>
      <c r="I449" s="20">
        <v>0</v>
      </c>
      <c r="J449" s="20">
        <v>0</v>
      </c>
      <c r="K449" s="20">
        <v>1</v>
      </c>
      <c r="L449" s="21">
        <f t="shared" si="79"/>
        <v>0</v>
      </c>
      <c r="M449" s="21">
        <f t="shared" si="80"/>
        <v>0</v>
      </c>
      <c r="N449" s="21">
        <f t="shared" si="81"/>
        <v>64198</v>
      </c>
      <c r="O449" s="7" t="str">
        <f t="shared" si="82"/>
        <v/>
      </c>
      <c r="P449" s="7" t="str">
        <f t="shared" si="83"/>
        <v/>
      </c>
      <c r="Q449" s="7" t="str">
        <f t="shared" si="84"/>
        <v/>
      </c>
      <c r="R449" s="22">
        <f t="shared" si="90"/>
        <v>0</v>
      </c>
      <c r="S449" s="6">
        <f t="shared" si="85"/>
        <v>0</v>
      </c>
      <c r="T449" s="6">
        <f t="shared" si="91"/>
        <v>20962000</v>
      </c>
    </row>
    <row r="450" spans="1:20" x14ac:dyDescent="0.25">
      <c r="A450" s="14">
        <v>3758</v>
      </c>
      <c r="B450" s="15" t="s">
        <v>596</v>
      </c>
      <c r="C450" s="16">
        <v>72517</v>
      </c>
      <c r="D450" s="17" t="s">
        <v>71</v>
      </c>
      <c r="E450" s="144">
        <v>42401</v>
      </c>
      <c r="F450" s="18" t="str">
        <f t="shared" ref="F450:F513" si="92">IF(G450="no data","",G450/H450)</f>
        <v/>
      </c>
      <c r="G450" s="6" t="s">
        <v>35</v>
      </c>
      <c r="H450" s="19">
        <v>54359000</v>
      </c>
      <c r="I450" s="20">
        <v>1</v>
      </c>
      <c r="J450" s="20">
        <v>0</v>
      </c>
      <c r="K450" s="20">
        <v>0</v>
      </c>
      <c r="L450" s="21">
        <f t="shared" ref="L450:L513" si="93">$C450*I450</f>
        <v>72517</v>
      </c>
      <c r="M450" s="21">
        <f t="shared" ref="M450:M513" si="94">$C450*J450</f>
        <v>0</v>
      </c>
      <c r="N450" s="21">
        <f t="shared" ref="N450:N513" si="95">$C450*K450</f>
        <v>0</v>
      </c>
      <c r="O450" s="7" t="str">
        <f t="shared" ref="O450:O513" si="96">IF($G450="No Data","",$G450*I450)</f>
        <v/>
      </c>
      <c r="P450" s="7" t="str">
        <f t="shared" ref="P450:P513" si="97">IF($G450="No Data","",$G450*J450)</f>
        <v/>
      </c>
      <c r="Q450" s="7" t="str">
        <f t="shared" ref="Q450:Q513" si="98">IF($G450="No Data","",$G450*K450)</f>
        <v/>
      </c>
      <c r="R450" s="22">
        <f t="shared" si="90"/>
        <v>54359000</v>
      </c>
      <c r="S450" s="6">
        <f t="shared" ref="S450:S513" si="99">H450*J450</f>
        <v>0</v>
      </c>
      <c r="T450" s="6">
        <f t="shared" si="91"/>
        <v>0</v>
      </c>
    </row>
    <row r="451" spans="1:20" x14ac:dyDescent="0.25">
      <c r="A451" s="14">
        <v>604</v>
      </c>
      <c r="B451" s="15" t="s">
        <v>597</v>
      </c>
      <c r="C451" s="16">
        <v>1937</v>
      </c>
      <c r="D451" s="17" t="s">
        <v>88</v>
      </c>
      <c r="F451" s="18" t="str">
        <f t="shared" si="92"/>
        <v/>
      </c>
      <c r="G451" s="6" t="s">
        <v>35</v>
      </c>
      <c r="H451" s="19">
        <v>1591000</v>
      </c>
      <c r="I451" s="20">
        <v>1</v>
      </c>
      <c r="J451" s="20">
        <v>0</v>
      </c>
      <c r="K451" s="20">
        <v>0</v>
      </c>
      <c r="L451" s="21">
        <f t="shared" si="93"/>
        <v>1937</v>
      </c>
      <c r="M451" s="21">
        <f t="shared" si="94"/>
        <v>0</v>
      </c>
      <c r="N451" s="21">
        <f t="shared" si="95"/>
        <v>0</v>
      </c>
      <c r="O451" s="7" t="str">
        <f t="shared" si="96"/>
        <v/>
      </c>
      <c r="P451" s="7" t="str">
        <f t="shared" si="97"/>
        <v/>
      </c>
      <c r="Q451" s="7" t="str">
        <f t="shared" si="98"/>
        <v/>
      </c>
      <c r="R451" s="22">
        <f t="shared" si="90"/>
        <v>1591000</v>
      </c>
      <c r="S451" s="6">
        <f t="shared" si="99"/>
        <v>0</v>
      </c>
      <c r="T451" s="6">
        <f t="shared" si="91"/>
        <v>0</v>
      </c>
    </row>
    <row r="452" spans="1:20" x14ac:dyDescent="0.25">
      <c r="A452" s="14">
        <v>2837</v>
      </c>
      <c r="B452" s="15" t="s">
        <v>598</v>
      </c>
      <c r="C452" s="16">
        <v>8264</v>
      </c>
      <c r="D452" s="17" t="s">
        <v>58</v>
      </c>
      <c r="E452" s="144">
        <v>45524</v>
      </c>
      <c r="F452" s="18">
        <f t="shared" si="92"/>
        <v>5.0659299416180151E-2</v>
      </c>
      <c r="G452" s="6">
        <f t="shared" ref="G452:G465" si="100">VLOOKUP(A452,RANGE2,9,FALSE())</f>
        <v>60740.5</v>
      </c>
      <c r="H452" s="19">
        <v>1199000</v>
      </c>
      <c r="I452" s="20">
        <v>0</v>
      </c>
      <c r="J452" s="20">
        <v>1</v>
      </c>
      <c r="K452" s="20">
        <v>0</v>
      </c>
      <c r="L452" s="21">
        <f t="shared" si="93"/>
        <v>0</v>
      </c>
      <c r="M452" s="21">
        <f t="shared" si="94"/>
        <v>8264</v>
      </c>
      <c r="N452" s="21">
        <f t="shared" si="95"/>
        <v>0</v>
      </c>
      <c r="O452" s="7">
        <f t="shared" si="96"/>
        <v>0</v>
      </c>
      <c r="P452" s="7">
        <f t="shared" si="97"/>
        <v>60740.5</v>
      </c>
      <c r="Q452" s="7">
        <f t="shared" si="98"/>
        <v>0</v>
      </c>
      <c r="R452" s="22">
        <f t="shared" si="90"/>
        <v>0</v>
      </c>
      <c r="S452" s="6">
        <f t="shared" si="99"/>
        <v>1199000</v>
      </c>
      <c r="T452" s="6">
        <f t="shared" si="91"/>
        <v>0</v>
      </c>
    </row>
    <row r="453" spans="1:20" x14ac:dyDescent="0.25">
      <c r="A453" s="14">
        <v>2838</v>
      </c>
      <c r="B453" s="15" t="s">
        <v>599</v>
      </c>
      <c r="C453" s="16">
        <v>8264</v>
      </c>
      <c r="D453" s="17" t="s">
        <v>58</v>
      </c>
      <c r="E453" s="144">
        <v>45525</v>
      </c>
      <c r="F453" s="18">
        <f t="shared" si="92"/>
        <v>4.9800667222685571E-2</v>
      </c>
      <c r="G453" s="6">
        <f t="shared" si="100"/>
        <v>59711</v>
      </c>
      <c r="H453" s="19">
        <v>1199000</v>
      </c>
      <c r="I453" s="20">
        <v>0</v>
      </c>
      <c r="J453" s="20">
        <v>1</v>
      </c>
      <c r="K453" s="20">
        <v>0</v>
      </c>
      <c r="L453" s="21">
        <f t="shared" si="93"/>
        <v>0</v>
      </c>
      <c r="M453" s="21">
        <f t="shared" si="94"/>
        <v>8264</v>
      </c>
      <c r="N453" s="21">
        <f t="shared" si="95"/>
        <v>0</v>
      </c>
      <c r="O453" s="7">
        <f t="shared" si="96"/>
        <v>0</v>
      </c>
      <c r="P453" s="7">
        <f t="shared" si="97"/>
        <v>59711</v>
      </c>
      <c r="Q453" s="7">
        <f t="shared" si="98"/>
        <v>0</v>
      </c>
      <c r="R453" s="22">
        <f t="shared" si="90"/>
        <v>0</v>
      </c>
      <c r="S453" s="6">
        <f t="shared" si="99"/>
        <v>1199000</v>
      </c>
      <c r="T453" s="6">
        <f t="shared" si="91"/>
        <v>0</v>
      </c>
    </row>
    <row r="454" spans="1:20" x14ac:dyDescent="0.25">
      <c r="A454" s="14">
        <v>2839</v>
      </c>
      <c r="B454" s="15" t="s">
        <v>600</v>
      </c>
      <c r="C454" s="16">
        <v>6375</v>
      </c>
      <c r="D454" s="17" t="s">
        <v>58</v>
      </c>
      <c r="E454" s="144">
        <v>45525</v>
      </c>
      <c r="F454" s="18">
        <f t="shared" si="92"/>
        <v>5.0313909774436089E-2</v>
      </c>
      <c r="G454" s="6">
        <f t="shared" si="100"/>
        <v>46842.25</v>
      </c>
      <c r="H454" s="19">
        <v>931000</v>
      </c>
      <c r="I454" s="20">
        <v>0</v>
      </c>
      <c r="J454" s="20">
        <v>1</v>
      </c>
      <c r="K454" s="20">
        <v>0</v>
      </c>
      <c r="L454" s="21">
        <f t="shared" si="93"/>
        <v>0</v>
      </c>
      <c r="M454" s="21">
        <f t="shared" si="94"/>
        <v>6375</v>
      </c>
      <c r="N454" s="21">
        <f t="shared" si="95"/>
        <v>0</v>
      </c>
      <c r="O454" s="7">
        <f t="shared" si="96"/>
        <v>0</v>
      </c>
      <c r="P454" s="7">
        <f t="shared" si="97"/>
        <v>46842.25</v>
      </c>
      <c r="Q454" s="7">
        <f t="shared" si="98"/>
        <v>0</v>
      </c>
      <c r="R454" s="22">
        <f t="shared" si="90"/>
        <v>0</v>
      </c>
      <c r="S454" s="6">
        <f t="shared" si="99"/>
        <v>931000</v>
      </c>
      <c r="T454" s="6">
        <f t="shared" si="91"/>
        <v>0</v>
      </c>
    </row>
    <row r="455" spans="1:20" x14ac:dyDescent="0.25">
      <c r="A455" s="14">
        <v>214</v>
      </c>
      <c r="B455" s="15" t="s">
        <v>601</v>
      </c>
      <c r="C455" s="16">
        <v>104604</v>
      </c>
      <c r="D455" s="17" t="s">
        <v>50</v>
      </c>
      <c r="E455" s="144">
        <v>45302</v>
      </c>
      <c r="F455" s="18">
        <f t="shared" si="92"/>
        <v>4.4838451624372249E-4</v>
      </c>
      <c r="G455" s="6">
        <f t="shared" si="100"/>
        <v>30267.3</v>
      </c>
      <c r="H455" s="19">
        <v>67503000</v>
      </c>
      <c r="I455" s="20">
        <v>1</v>
      </c>
      <c r="J455" s="20">
        <v>0</v>
      </c>
      <c r="K455" s="20">
        <v>0</v>
      </c>
      <c r="L455" s="21">
        <f t="shared" si="93"/>
        <v>104604</v>
      </c>
      <c r="M455" s="21">
        <f t="shared" si="94"/>
        <v>0</v>
      </c>
      <c r="N455" s="21">
        <f t="shared" si="95"/>
        <v>0</v>
      </c>
      <c r="O455" s="7">
        <f t="shared" si="96"/>
        <v>30267.3</v>
      </c>
      <c r="P455" s="7">
        <f t="shared" si="97"/>
        <v>0</v>
      </c>
      <c r="Q455" s="7">
        <f t="shared" si="98"/>
        <v>0</v>
      </c>
      <c r="R455" s="22">
        <f t="shared" si="90"/>
        <v>67503000</v>
      </c>
      <c r="S455" s="6">
        <f t="shared" si="99"/>
        <v>0</v>
      </c>
      <c r="T455" s="6">
        <f t="shared" si="91"/>
        <v>0</v>
      </c>
    </row>
    <row r="456" spans="1:20" x14ac:dyDescent="0.25">
      <c r="A456" s="14">
        <v>260</v>
      </c>
      <c r="B456" s="15" t="s">
        <v>602</v>
      </c>
      <c r="C456" s="16">
        <v>90422</v>
      </c>
      <c r="D456" s="17" t="s">
        <v>58</v>
      </c>
      <c r="E456" s="144">
        <v>44938</v>
      </c>
      <c r="F456" s="18">
        <f t="shared" si="92"/>
        <v>1.1776876174335925E-2</v>
      </c>
      <c r="G456" s="6">
        <f t="shared" si="100"/>
        <v>319659.75</v>
      </c>
      <c r="H456" s="19">
        <v>27143000</v>
      </c>
      <c r="I456" s="20">
        <v>1</v>
      </c>
      <c r="J456" s="20">
        <v>0</v>
      </c>
      <c r="K456" s="20">
        <v>0</v>
      </c>
      <c r="L456" s="21">
        <f t="shared" si="93"/>
        <v>90422</v>
      </c>
      <c r="M456" s="21">
        <f t="shared" si="94"/>
        <v>0</v>
      </c>
      <c r="N456" s="21">
        <f t="shared" si="95"/>
        <v>0</v>
      </c>
      <c r="O456" s="7">
        <f t="shared" si="96"/>
        <v>319659.75</v>
      </c>
      <c r="P456" s="7">
        <f t="shared" si="97"/>
        <v>0</v>
      </c>
      <c r="Q456" s="7">
        <f t="shared" si="98"/>
        <v>0</v>
      </c>
      <c r="R456" s="22">
        <f t="shared" si="90"/>
        <v>27143000</v>
      </c>
      <c r="S456" s="6">
        <f t="shared" si="99"/>
        <v>0</v>
      </c>
      <c r="T456" s="6">
        <f t="shared" si="91"/>
        <v>0</v>
      </c>
    </row>
    <row r="457" spans="1:20" x14ac:dyDescent="0.25">
      <c r="A457" s="14">
        <v>2440</v>
      </c>
      <c r="B457" s="15" t="s">
        <v>603</v>
      </c>
      <c r="C457" s="16">
        <v>27662</v>
      </c>
      <c r="D457" s="17" t="s">
        <v>484</v>
      </c>
      <c r="E457" s="144">
        <v>44747</v>
      </c>
      <c r="F457" s="18">
        <f t="shared" si="92"/>
        <v>3.57438201019665E-2</v>
      </c>
      <c r="G457" s="6">
        <f t="shared" si="100"/>
        <v>147228.79500000001</v>
      </c>
      <c r="H457" s="19">
        <v>4119000</v>
      </c>
      <c r="I457" s="20">
        <v>0</v>
      </c>
      <c r="J457" s="20">
        <v>1</v>
      </c>
      <c r="K457" s="20">
        <v>0</v>
      </c>
      <c r="L457" s="21">
        <f t="shared" si="93"/>
        <v>0</v>
      </c>
      <c r="M457" s="21">
        <f t="shared" si="94"/>
        <v>27662</v>
      </c>
      <c r="N457" s="21">
        <f t="shared" si="95"/>
        <v>0</v>
      </c>
      <c r="O457" s="7">
        <f t="shared" si="96"/>
        <v>0</v>
      </c>
      <c r="P457" s="7">
        <f t="shared" si="97"/>
        <v>147228.79500000001</v>
      </c>
      <c r="Q457" s="7">
        <f t="shared" si="98"/>
        <v>0</v>
      </c>
      <c r="R457" s="22">
        <f t="shared" si="90"/>
        <v>0</v>
      </c>
      <c r="S457" s="6">
        <f t="shared" si="99"/>
        <v>4119000</v>
      </c>
      <c r="T457" s="6">
        <f t="shared" si="91"/>
        <v>0</v>
      </c>
    </row>
    <row r="458" spans="1:20" x14ac:dyDescent="0.25">
      <c r="A458" s="14">
        <v>57</v>
      </c>
      <c r="B458" s="15" t="s">
        <v>604</v>
      </c>
      <c r="C458" s="16">
        <v>123399</v>
      </c>
      <c r="D458" s="17" t="s">
        <v>44</v>
      </c>
      <c r="E458" s="144">
        <v>45471</v>
      </c>
      <c r="F458" s="18">
        <f t="shared" si="92"/>
        <v>1.0262416826575622E-3</v>
      </c>
      <c r="G458" s="6">
        <f t="shared" si="100"/>
        <v>82360</v>
      </c>
      <c r="H458" s="19">
        <v>80254000</v>
      </c>
      <c r="I458" s="20">
        <v>1</v>
      </c>
      <c r="J458" s="20">
        <v>0</v>
      </c>
      <c r="K458" s="20">
        <v>0</v>
      </c>
      <c r="L458" s="21">
        <f t="shared" si="93"/>
        <v>123399</v>
      </c>
      <c r="M458" s="21">
        <f t="shared" si="94"/>
        <v>0</v>
      </c>
      <c r="N458" s="21">
        <f t="shared" si="95"/>
        <v>0</v>
      </c>
      <c r="O458" s="7">
        <f t="shared" si="96"/>
        <v>82360</v>
      </c>
      <c r="P458" s="7">
        <f t="shared" si="97"/>
        <v>0</v>
      </c>
      <c r="Q458" s="7">
        <f t="shared" si="98"/>
        <v>0</v>
      </c>
      <c r="R458" s="22">
        <f t="shared" si="90"/>
        <v>80254000</v>
      </c>
      <c r="S458" s="6">
        <f t="shared" si="99"/>
        <v>0</v>
      </c>
      <c r="T458" s="6">
        <f t="shared" si="91"/>
        <v>0</v>
      </c>
    </row>
    <row r="459" spans="1:20" x14ac:dyDescent="0.25">
      <c r="A459" s="14">
        <v>2080</v>
      </c>
      <c r="B459" s="15" t="s">
        <v>605</v>
      </c>
      <c r="C459" s="16">
        <v>7909</v>
      </c>
      <c r="D459" s="17" t="s">
        <v>240</v>
      </c>
      <c r="E459" s="144">
        <v>45686</v>
      </c>
      <c r="F459" s="18">
        <f t="shared" si="92"/>
        <v>1.1584846997690532</v>
      </c>
      <c r="G459" s="6">
        <f t="shared" si="100"/>
        <v>1003247.75</v>
      </c>
      <c r="H459" s="19">
        <v>866000</v>
      </c>
      <c r="I459" s="20">
        <v>0</v>
      </c>
      <c r="J459" s="20">
        <v>1</v>
      </c>
      <c r="K459" s="20">
        <v>0</v>
      </c>
      <c r="L459" s="21">
        <f t="shared" si="93"/>
        <v>0</v>
      </c>
      <c r="M459" s="21">
        <f t="shared" si="94"/>
        <v>7909</v>
      </c>
      <c r="N459" s="21">
        <f t="shared" si="95"/>
        <v>0</v>
      </c>
      <c r="O459" s="7">
        <f t="shared" si="96"/>
        <v>0</v>
      </c>
      <c r="P459" s="7">
        <f t="shared" si="97"/>
        <v>1003247.75</v>
      </c>
      <c r="Q459" s="7">
        <f t="shared" si="98"/>
        <v>0</v>
      </c>
      <c r="R459" s="22">
        <f t="shared" si="90"/>
        <v>0</v>
      </c>
      <c r="S459" s="6">
        <f t="shared" si="99"/>
        <v>866000</v>
      </c>
      <c r="T459" s="6">
        <f t="shared" si="91"/>
        <v>0</v>
      </c>
    </row>
    <row r="460" spans="1:20" x14ac:dyDescent="0.25">
      <c r="A460" s="14">
        <v>1</v>
      </c>
      <c r="B460" s="15" t="s">
        <v>606</v>
      </c>
      <c r="C460" s="16">
        <v>52141</v>
      </c>
      <c r="D460" s="17" t="s">
        <v>231</v>
      </c>
      <c r="E460" s="144">
        <v>45840</v>
      </c>
      <c r="F460" s="18">
        <f t="shared" si="92"/>
        <v>7.1007186442638592E-2</v>
      </c>
      <c r="G460" s="6">
        <f t="shared" si="100"/>
        <v>2455357.5</v>
      </c>
      <c r="H460" s="19">
        <v>34579000</v>
      </c>
      <c r="I460" s="20">
        <v>1</v>
      </c>
      <c r="J460" s="20">
        <v>0</v>
      </c>
      <c r="K460" s="20">
        <v>0</v>
      </c>
      <c r="L460" s="21">
        <f t="shared" si="93"/>
        <v>52141</v>
      </c>
      <c r="M460" s="21">
        <f t="shared" si="94"/>
        <v>0</v>
      </c>
      <c r="N460" s="21">
        <f t="shared" si="95"/>
        <v>0</v>
      </c>
      <c r="O460" s="7">
        <f t="shared" si="96"/>
        <v>2455357.5</v>
      </c>
      <c r="P460" s="7">
        <f t="shared" si="97"/>
        <v>0</v>
      </c>
      <c r="Q460" s="7">
        <f t="shared" si="98"/>
        <v>0</v>
      </c>
      <c r="R460" s="22">
        <f t="shared" si="90"/>
        <v>34579000</v>
      </c>
      <c r="S460" s="6">
        <f t="shared" si="99"/>
        <v>0</v>
      </c>
      <c r="T460" s="6">
        <f t="shared" si="91"/>
        <v>0</v>
      </c>
    </row>
    <row r="461" spans="1:20" x14ac:dyDescent="0.25">
      <c r="A461" s="14">
        <v>58</v>
      </c>
      <c r="B461" s="15" t="s">
        <v>607</v>
      </c>
      <c r="C461" s="16">
        <v>27997</v>
      </c>
      <c r="D461" s="17" t="s">
        <v>190</v>
      </c>
      <c r="E461" s="144">
        <v>45471</v>
      </c>
      <c r="F461" s="18">
        <f t="shared" si="92"/>
        <v>1.0734754782108443E-2</v>
      </c>
      <c r="G461" s="6">
        <f t="shared" si="100"/>
        <v>149277.5</v>
      </c>
      <c r="H461" s="19">
        <v>13906000</v>
      </c>
      <c r="I461" s="20">
        <v>1</v>
      </c>
      <c r="J461" s="20">
        <v>0</v>
      </c>
      <c r="K461" s="20">
        <v>0</v>
      </c>
      <c r="L461" s="21">
        <f t="shared" si="93"/>
        <v>27997</v>
      </c>
      <c r="M461" s="21">
        <f t="shared" si="94"/>
        <v>0</v>
      </c>
      <c r="N461" s="21">
        <f t="shared" si="95"/>
        <v>0</v>
      </c>
      <c r="O461" s="7">
        <f t="shared" si="96"/>
        <v>149277.5</v>
      </c>
      <c r="P461" s="7">
        <f t="shared" si="97"/>
        <v>0</v>
      </c>
      <c r="Q461" s="7">
        <f t="shared" si="98"/>
        <v>0</v>
      </c>
      <c r="R461" s="22">
        <f t="shared" si="90"/>
        <v>13906000</v>
      </c>
      <c r="S461" s="6">
        <f t="shared" si="99"/>
        <v>0</v>
      </c>
      <c r="T461" s="6">
        <f t="shared" si="91"/>
        <v>0</v>
      </c>
    </row>
    <row r="462" spans="1:20" x14ac:dyDescent="0.25">
      <c r="A462" s="14">
        <v>440</v>
      </c>
      <c r="B462" s="15" t="s">
        <v>608</v>
      </c>
      <c r="C462" s="16">
        <v>43007</v>
      </c>
      <c r="D462" s="17" t="s">
        <v>44</v>
      </c>
      <c r="E462" s="144">
        <v>44943</v>
      </c>
      <c r="F462" s="18">
        <f t="shared" si="92"/>
        <v>3.7724246490503717E-4</v>
      </c>
      <c r="G462" s="6">
        <f t="shared" si="100"/>
        <v>14618.9</v>
      </c>
      <c r="H462" s="19">
        <v>38752000</v>
      </c>
      <c r="I462" s="20">
        <v>1</v>
      </c>
      <c r="J462" s="20">
        <v>0</v>
      </c>
      <c r="K462" s="20">
        <v>0</v>
      </c>
      <c r="L462" s="21">
        <f t="shared" si="93"/>
        <v>43007</v>
      </c>
      <c r="M462" s="21">
        <f t="shared" si="94"/>
        <v>0</v>
      </c>
      <c r="N462" s="21">
        <f t="shared" si="95"/>
        <v>0</v>
      </c>
      <c r="O462" s="7">
        <f t="shared" si="96"/>
        <v>14618.9</v>
      </c>
      <c r="P462" s="7">
        <f t="shared" si="97"/>
        <v>0</v>
      </c>
      <c r="Q462" s="7">
        <f t="shared" si="98"/>
        <v>0</v>
      </c>
      <c r="R462" s="22">
        <f t="shared" si="90"/>
        <v>38752000</v>
      </c>
      <c r="S462" s="6">
        <f t="shared" si="99"/>
        <v>0</v>
      </c>
      <c r="T462" s="6">
        <f t="shared" si="91"/>
        <v>0</v>
      </c>
    </row>
    <row r="463" spans="1:20" x14ac:dyDescent="0.25">
      <c r="A463" s="14">
        <v>396</v>
      </c>
      <c r="B463" s="15" t="s">
        <v>609</v>
      </c>
      <c r="C463" s="16">
        <v>38301</v>
      </c>
      <c r="D463" s="17" t="s">
        <v>168</v>
      </c>
      <c r="E463" s="144">
        <v>45183</v>
      </c>
      <c r="F463" s="18">
        <f t="shared" si="92"/>
        <v>1.7548210526315791E-2</v>
      </c>
      <c r="G463" s="6">
        <f t="shared" si="100"/>
        <v>241726.6</v>
      </c>
      <c r="H463" s="19">
        <v>13775000</v>
      </c>
      <c r="I463" s="20">
        <v>0</v>
      </c>
      <c r="J463" s="20">
        <v>1</v>
      </c>
      <c r="K463" s="20">
        <v>0</v>
      </c>
      <c r="L463" s="21">
        <f t="shared" si="93"/>
        <v>0</v>
      </c>
      <c r="M463" s="21">
        <f t="shared" si="94"/>
        <v>38301</v>
      </c>
      <c r="N463" s="21">
        <f t="shared" si="95"/>
        <v>0</v>
      </c>
      <c r="O463" s="7">
        <f t="shared" si="96"/>
        <v>0</v>
      </c>
      <c r="P463" s="7">
        <f t="shared" si="97"/>
        <v>241726.6</v>
      </c>
      <c r="Q463" s="7">
        <f t="shared" si="98"/>
        <v>0</v>
      </c>
      <c r="R463" s="22">
        <f t="shared" si="90"/>
        <v>0</v>
      </c>
      <c r="S463" s="6">
        <f t="shared" si="99"/>
        <v>13775000</v>
      </c>
      <c r="T463" s="6">
        <f t="shared" si="91"/>
        <v>0</v>
      </c>
    </row>
    <row r="464" spans="1:20" x14ac:dyDescent="0.25">
      <c r="A464" s="14">
        <v>550</v>
      </c>
      <c r="B464" s="15" t="s">
        <v>610</v>
      </c>
      <c r="C464" s="16">
        <v>34608</v>
      </c>
      <c r="D464" s="17" t="s">
        <v>77</v>
      </c>
      <c r="E464" s="144">
        <v>45358</v>
      </c>
      <c r="F464" s="18">
        <f t="shared" si="92"/>
        <v>2.1571404309816803E-2</v>
      </c>
      <c r="G464" s="6">
        <f t="shared" si="100"/>
        <v>387400.85</v>
      </c>
      <c r="H464" s="19">
        <v>17959000</v>
      </c>
      <c r="I464" s="20">
        <v>1</v>
      </c>
      <c r="J464" s="20">
        <v>0</v>
      </c>
      <c r="K464" s="20">
        <v>0</v>
      </c>
      <c r="L464" s="21">
        <f t="shared" si="93"/>
        <v>34608</v>
      </c>
      <c r="M464" s="21">
        <f t="shared" si="94"/>
        <v>0</v>
      </c>
      <c r="N464" s="21">
        <f t="shared" si="95"/>
        <v>0</v>
      </c>
      <c r="O464" s="7">
        <f t="shared" si="96"/>
        <v>387400.85</v>
      </c>
      <c r="P464" s="7">
        <f t="shared" si="97"/>
        <v>0</v>
      </c>
      <c r="Q464" s="7">
        <f t="shared" si="98"/>
        <v>0</v>
      </c>
      <c r="R464" s="22">
        <f t="shared" si="90"/>
        <v>17959000</v>
      </c>
      <c r="S464" s="6">
        <f t="shared" si="99"/>
        <v>0</v>
      </c>
      <c r="T464" s="6">
        <f t="shared" si="91"/>
        <v>0</v>
      </c>
    </row>
    <row r="465" spans="1:20" x14ac:dyDescent="0.25">
      <c r="A465" s="14">
        <v>1280</v>
      </c>
      <c r="B465" s="15" t="s">
        <v>611</v>
      </c>
      <c r="C465" s="16">
        <v>92058</v>
      </c>
      <c r="D465" s="146" t="s">
        <v>612</v>
      </c>
      <c r="F465" s="18">
        <f t="shared" si="92"/>
        <v>0</v>
      </c>
      <c r="G465" s="6">
        <f t="shared" si="100"/>
        <v>0</v>
      </c>
      <c r="H465" s="19">
        <v>36921000</v>
      </c>
      <c r="I465" s="20">
        <v>1</v>
      </c>
      <c r="J465" s="20">
        <v>0</v>
      </c>
      <c r="K465" s="20">
        <v>0</v>
      </c>
      <c r="L465" s="21">
        <f t="shared" si="93"/>
        <v>92058</v>
      </c>
      <c r="M465" s="21">
        <f t="shared" si="94"/>
        <v>0</v>
      </c>
      <c r="N465" s="21">
        <f t="shared" si="95"/>
        <v>0</v>
      </c>
      <c r="O465" s="7">
        <f t="shared" si="96"/>
        <v>0</v>
      </c>
      <c r="P465" s="7">
        <f t="shared" si="97"/>
        <v>0</v>
      </c>
      <c r="Q465" s="7">
        <f t="shared" si="98"/>
        <v>0</v>
      </c>
      <c r="R465" s="22">
        <f t="shared" si="90"/>
        <v>36921000</v>
      </c>
      <c r="S465" s="6">
        <f t="shared" si="99"/>
        <v>0</v>
      </c>
      <c r="T465" s="6">
        <f t="shared" si="91"/>
        <v>0</v>
      </c>
    </row>
    <row r="466" spans="1:20" x14ac:dyDescent="0.25">
      <c r="A466" s="14">
        <v>5307</v>
      </c>
      <c r="B466" s="15" t="s">
        <v>613</v>
      </c>
      <c r="C466" s="16">
        <v>287419</v>
      </c>
      <c r="D466" s="17" t="s">
        <v>246</v>
      </c>
      <c r="E466" s="144">
        <v>41387</v>
      </c>
      <c r="F466" s="18" t="str">
        <f t="shared" si="92"/>
        <v/>
      </c>
      <c r="G466" s="6" t="s">
        <v>35</v>
      </c>
      <c r="H466" s="19">
        <v>137321000</v>
      </c>
      <c r="I466" s="20">
        <v>0</v>
      </c>
      <c r="J466" s="20">
        <v>1</v>
      </c>
      <c r="K466" s="20">
        <v>0</v>
      </c>
      <c r="L466" s="21">
        <f t="shared" si="93"/>
        <v>0</v>
      </c>
      <c r="M466" s="21">
        <f t="shared" si="94"/>
        <v>287419</v>
      </c>
      <c r="N466" s="21">
        <f t="shared" si="95"/>
        <v>0</v>
      </c>
      <c r="O466" s="7" t="str">
        <f t="shared" si="96"/>
        <v/>
      </c>
      <c r="P466" s="7" t="str">
        <f t="shared" si="97"/>
        <v/>
      </c>
      <c r="Q466" s="7" t="str">
        <f t="shared" si="98"/>
        <v/>
      </c>
      <c r="R466" s="22">
        <f t="shared" si="90"/>
        <v>0</v>
      </c>
      <c r="S466" s="6">
        <f t="shared" si="99"/>
        <v>137321000</v>
      </c>
      <c r="T466" s="6">
        <f t="shared" si="91"/>
        <v>0</v>
      </c>
    </row>
    <row r="467" spans="1:20" x14ac:dyDescent="0.25">
      <c r="A467" s="14">
        <v>5320</v>
      </c>
      <c r="B467" s="15" t="s">
        <v>614</v>
      </c>
      <c r="C467" s="16">
        <v>1667</v>
      </c>
      <c r="D467" s="17" t="s">
        <v>144</v>
      </c>
      <c r="E467" s="144">
        <v>40302</v>
      </c>
      <c r="F467" s="18" t="str">
        <f t="shared" si="92"/>
        <v/>
      </c>
      <c r="G467" s="6" t="s">
        <v>35</v>
      </c>
      <c r="H467" s="19">
        <v>5073000</v>
      </c>
      <c r="I467" s="20">
        <v>0</v>
      </c>
      <c r="J467" s="20">
        <v>1</v>
      </c>
      <c r="K467" s="20">
        <v>0</v>
      </c>
      <c r="L467" s="21">
        <f t="shared" si="93"/>
        <v>0</v>
      </c>
      <c r="M467" s="21">
        <f t="shared" si="94"/>
        <v>1667</v>
      </c>
      <c r="N467" s="21">
        <f t="shared" si="95"/>
        <v>0</v>
      </c>
      <c r="O467" s="7" t="str">
        <f t="shared" si="96"/>
        <v/>
      </c>
      <c r="P467" s="7" t="str">
        <f t="shared" si="97"/>
        <v/>
      </c>
      <c r="Q467" s="7" t="str">
        <f t="shared" si="98"/>
        <v/>
      </c>
      <c r="R467" s="22">
        <f t="shared" si="90"/>
        <v>0</v>
      </c>
      <c r="S467" s="6">
        <f t="shared" si="99"/>
        <v>5073000</v>
      </c>
      <c r="T467" s="6">
        <f t="shared" si="91"/>
        <v>0</v>
      </c>
    </row>
    <row r="468" spans="1:20" x14ac:dyDescent="0.25">
      <c r="A468" s="14">
        <v>2374</v>
      </c>
      <c r="B468" s="15" t="s">
        <v>615</v>
      </c>
      <c r="C468" s="16">
        <v>66957</v>
      </c>
      <c r="D468" s="17" t="s">
        <v>265</v>
      </c>
      <c r="E468" s="144">
        <v>45839</v>
      </c>
      <c r="F468" s="18">
        <f t="shared" si="92"/>
        <v>7.5255312186019803E-4</v>
      </c>
      <c r="G468" s="6">
        <f>VLOOKUP(A468,RANGE2,9,FALSE())</f>
        <v>26215.187999999998</v>
      </c>
      <c r="H468" s="19">
        <v>34835000</v>
      </c>
      <c r="I468" s="20">
        <v>0.08</v>
      </c>
      <c r="J468" s="20">
        <v>0.92</v>
      </c>
      <c r="K468" s="20">
        <v>0</v>
      </c>
      <c r="L468" s="21">
        <f t="shared" si="93"/>
        <v>5356.56</v>
      </c>
      <c r="M468" s="21">
        <f t="shared" si="94"/>
        <v>61600.44</v>
      </c>
      <c r="N468" s="21">
        <f t="shared" si="95"/>
        <v>0</v>
      </c>
      <c r="O468" s="7">
        <f t="shared" si="96"/>
        <v>2097.21504</v>
      </c>
      <c r="P468" s="7">
        <f t="shared" si="97"/>
        <v>24117.972959999999</v>
      </c>
      <c r="Q468" s="7">
        <f t="shared" si="98"/>
        <v>0</v>
      </c>
      <c r="R468" s="22">
        <f t="shared" si="90"/>
        <v>2786800</v>
      </c>
      <c r="S468" s="6">
        <f t="shared" si="99"/>
        <v>32048200</v>
      </c>
      <c r="T468" s="6">
        <f t="shared" si="91"/>
        <v>0</v>
      </c>
    </row>
    <row r="469" spans="1:20" x14ac:dyDescent="0.25">
      <c r="A469" s="14">
        <v>2144</v>
      </c>
      <c r="B469" s="15" t="s">
        <v>616</v>
      </c>
      <c r="C469" s="16">
        <v>30979</v>
      </c>
      <c r="D469" s="17" t="s">
        <v>56</v>
      </c>
      <c r="E469" s="144">
        <v>44993</v>
      </c>
      <c r="F469" s="18" t="str">
        <f t="shared" si="92"/>
        <v/>
      </c>
      <c r="G469" s="6" t="s">
        <v>35</v>
      </c>
      <c r="H469" s="19">
        <v>14709000</v>
      </c>
      <c r="I469" s="20">
        <v>0.03</v>
      </c>
      <c r="J469" s="20">
        <v>0.97</v>
      </c>
      <c r="K469" s="20">
        <v>0</v>
      </c>
      <c r="L469" s="21">
        <f t="shared" si="93"/>
        <v>929.37</v>
      </c>
      <c r="M469" s="21">
        <f t="shared" si="94"/>
        <v>30049.629999999997</v>
      </c>
      <c r="N469" s="21">
        <f t="shared" si="95"/>
        <v>0</v>
      </c>
      <c r="O469" s="7" t="str">
        <f t="shared" si="96"/>
        <v/>
      </c>
      <c r="P469" s="7" t="str">
        <f t="shared" si="97"/>
        <v/>
      </c>
      <c r="Q469" s="7" t="str">
        <f t="shared" si="98"/>
        <v/>
      </c>
      <c r="R469" s="22">
        <f t="shared" si="90"/>
        <v>441270</v>
      </c>
      <c r="S469" s="6">
        <f t="shared" si="99"/>
        <v>14267730</v>
      </c>
      <c r="T469" s="6">
        <f t="shared" si="91"/>
        <v>0</v>
      </c>
    </row>
    <row r="470" spans="1:20" x14ac:dyDescent="0.25">
      <c r="A470" s="14">
        <v>261</v>
      </c>
      <c r="B470" s="15" t="s">
        <v>617</v>
      </c>
      <c r="C470" s="16">
        <v>45164</v>
      </c>
      <c r="D470" s="17" t="s">
        <v>58</v>
      </c>
      <c r="E470" s="144">
        <v>45128</v>
      </c>
      <c r="F470" s="18">
        <f t="shared" si="92"/>
        <v>7.1231590392408818E-3</v>
      </c>
      <c r="G470" s="6">
        <f>VLOOKUP(A470,RANGE2,9,FALSE())</f>
        <v>72065</v>
      </c>
      <c r="H470" s="19">
        <v>10117000</v>
      </c>
      <c r="I470" s="20">
        <v>0</v>
      </c>
      <c r="J470" s="20">
        <v>1</v>
      </c>
      <c r="K470" s="20">
        <v>0</v>
      </c>
      <c r="L470" s="21">
        <f t="shared" si="93"/>
        <v>0</v>
      </c>
      <c r="M470" s="21">
        <f t="shared" si="94"/>
        <v>45164</v>
      </c>
      <c r="N470" s="21">
        <f t="shared" si="95"/>
        <v>0</v>
      </c>
      <c r="O470" s="7">
        <f t="shared" si="96"/>
        <v>0</v>
      </c>
      <c r="P470" s="7">
        <f t="shared" si="97"/>
        <v>72065</v>
      </c>
      <c r="Q470" s="7">
        <f t="shared" si="98"/>
        <v>0</v>
      </c>
      <c r="R470" s="22">
        <f t="shared" si="90"/>
        <v>0</v>
      </c>
      <c r="S470" s="6">
        <f t="shared" si="99"/>
        <v>10117000</v>
      </c>
      <c r="T470" s="6">
        <f t="shared" si="91"/>
        <v>0</v>
      </c>
    </row>
    <row r="471" spans="1:20" x14ac:dyDescent="0.25">
      <c r="A471" s="14">
        <v>1760</v>
      </c>
      <c r="B471" s="15" t="s">
        <v>618</v>
      </c>
      <c r="C471" s="16">
        <v>142144</v>
      </c>
      <c r="D471" s="17" t="s">
        <v>44</v>
      </c>
      <c r="E471" s="144">
        <v>45938</v>
      </c>
      <c r="F471" s="18">
        <f t="shared" si="92"/>
        <v>1.0613103390053093E-3</v>
      </c>
      <c r="G471" s="6">
        <f>VLOOKUP(A471,RANGE2,9,FALSE())</f>
        <v>113142.05</v>
      </c>
      <c r="H471" s="19">
        <v>106606000</v>
      </c>
      <c r="I471" s="20">
        <v>1</v>
      </c>
      <c r="J471" s="20">
        <v>0</v>
      </c>
      <c r="K471" s="20">
        <v>0</v>
      </c>
      <c r="L471" s="21">
        <f t="shared" si="93"/>
        <v>142144</v>
      </c>
      <c r="M471" s="21">
        <f t="shared" si="94"/>
        <v>0</v>
      </c>
      <c r="N471" s="21">
        <f t="shared" si="95"/>
        <v>0</v>
      </c>
      <c r="O471" s="7">
        <f t="shared" si="96"/>
        <v>113142.05</v>
      </c>
      <c r="P471" s="7">
        <f t="shared" si="97"/>
        <v>0</v>
      </c>
      <c r="Q471" s="7">
        <f t="shared" si="98"/>
        <v>0</v>
      </c>
      <c r="R471" s="22">
        <f t="shared" si="90"/>
        <v>106606000</v>
      </c>
      <c r="S471" s="6">
        <f t="shared" si="99"/>
        <v>0</v>
      </c>
      <c r="T471" s="6">
        <f t="shared" si="91"/>
        <v>0</v>
      </c>
    </row>
    <row r="472" spans="1:20" x14ac:dyDescent="0.25">
      <c r="A472" s="14">
        <v>1193</v>
      </c>
      <c r="B472" s="15" t="s">
        <v>619</v>
      </c>
      <c r="C472" s="16">
        <v>95855</v>
      </c>
      <c r="D472" s="146" t="s">
        <v>763</v>
      </c>
      <c r="F472" s="18">
        <f t="shared" si="92"/>
        <v>0</v>
      </c>
      <c r="G472" s="6">
        <f>VLOOKUP(A472,RANGE2,9,FALSE())</f>
        <v>0</v>
      </c>
      <c r="H472" s="19">
        <v>88800000</v>
      </c>
      <c r="I472" s="20">
        <v>1</v>
      </c>
      <c r="J472" s="20">
        <v>0</v>
      </c>
      <c r="K472" s="20">
        <v>0</v>
      </c>
      <c r="L472" s="21">
        <f t="shared" si="93"/>
        <v>95855</v>
      </c>
      <c r="M472" s="21">
        <f t="shared" si="94"/>
        <v>0</v>
      </c>
      <c r="N472" s="21">
        <f t="shared" si="95"/>
        <v>0</v>
      </c>
      <c r="O472" s="7">
        <f t="shared" si="96"/>
        <v>0</v>
      </c>
      <c r="P472" s="7">
        <f t="shared" si="97"/>
        <v>0</v>
      </c>
      <c r="Q472" s="7">
        <f t="shared" si="98"/>
        <v>0</v>
      </c>
      <c r="R472" s="22">
        <f t="shared" si="90"/>
        <v>88800000</v>
      </c>
      <c r="S472" s="6">
        <f t="shared" si="99"/>
        <v>0</v>
      </c>
      <c r="T472" s="6">
        <f t="shared" si="91"/>
        <v>0</v>
      </c>
    </row>
    <row r="473" spans="1:20" x14ac:dyDescent="0.25">
      <c r="A473" s="14">
        <v>1693</v>
      </c>
      <c r="B473" s="15" t="s">
        <v>620</v>
      </c>
      <c r="C473" s="16">
        <v>24142</v>
      </c>
      <c r="D473" s="17" t="s">
        <v>229</v>
      </c>
      <c r="E473" s="144">
        <v>40240</v>
      </c>
      <c r="F473" s="18" t="str">
        <f t="shared" si="92"/>
        <v/>
      </c>
      <c r="G473" s="6" t="s">
        <v>35</v>
      </c>
      <c r="H473" s="19">
        <v>1504000</v>
      </c>
      <c r="I473" s="20">
        <v>0</v>
      </c>
      <c r="J473" s="20">
        <v>0</v>
      </c>
      <c r="K473" s="20">
        <v>1</v>
      </c>
      <c r="L473" s="21">
        <f t="shared" si="93"/>
        <v>0</v>
      </c>
      <c r="M473" s="21">
        <f t="shared" si="94"/>
        <v>0</v>
      </c>
      <c r="N473" s="21">
        <f t="shared" si="95"/>
        <v>24142</v>
      </c>
      <c r="O473" s="7" t="str">
        <f t="shared" si="96"/>
        <v/>
      </c>
      <c r="P473" s="7" t="str">
        <f t="shared" si="97"/>
        <v/>
      </c>
      <c r="Q473" s="7" t="str">
        <f t="shared" si="98"/>
        <v/>
      </c>
      <c r="R473" s="22">
        <f t="shared" si="90"/>
        <v>0</v>
      </c>
      <c r="S473" s="6">
        <f t="shared" si="99"/>
        <v>0</v>
      </c>
      <c r="T473" s="6">
        <f t="shared" si="91"/>
        <v>1504000</v>
      </c>
    </row>
    <row r="474" spans="1:20" x14ac:dyDescent="0.25">
      <c r="A474" s="14">
        <v>234</v>
      </c>
      <c r="B474" s="15" t="s">
        <v>621</v>
      </c>
      <c r="C474" s="16">
        <v>14252</v>
      </c>
      <c r="D474" s="17" t="s">
        <v>104</v>
      </c>
      <c r="E474" s="144">
        <v>45666</v>
      </c>
      <c r="F474" s="18">
        <f t="shared" si="92"/>
        <v>5.9087654496377331E-3</v>
      </c>
      <c r="G474" s="6">
        <f t="shared" ref="G474:G481" si="101">VLOOKUP(A474,RANGE2,9,FALSE())</f>
        <v>41591.800000000003</v>
      </c>
      <c r="H474" s="19">
        <v>7039000</v>
      </c>
      <c r="I474" s="20">
        <v>1</v>
      </c>
      <c r="J474" s="20">
        <v>0</v>
      </c>
      <c r="K474" s="20">
        <v>0</v>
      </c>
      <c r="L474" s="21">
        <f t="shared" si="93"/>
        <v>14252</v>
      </c>
      <c r="M474" s="21">
        <f t="shared" si="94"/>
        <v>0</v>
      </c>
      <c r="N474" s="21">
        <f t="shared" si="95"/>
        <v>0</v>
      </c>
      <c r="O474" s="7">
        <f t="shared" si="96"/>
        <v>41591.800000000003</v>
      </c>
      <c r="P474" s="7">
        <f t="shared" si="97"/>
        <v>0</v>
      </c>
      <c r="Q474" s="7">
        <f t="shared" si="98"/>
        <v>0</v>
      </c>
      <c r="R474" s="22">
        <f t="shared" si="90"/>
        <v>7039000</v>
      </c>
      <c r="S474" s="6">
        <f t="shared" si="99"/>
        <v>0</v>
      </c>
      <c r="T474" s="6">
        <f t="shared" si="91"/>
        <v>0</v>
      </c>
    </row>
    <row r="475" spans="1:20" x14ac:dyDescent="0.25">
      <c r="A475" s="14">
        <v>528</v>
      </c>
      <c r="B475" s="15" t="s">
        <v>622</v>
      </c>
      <c r="C475" s="16">
        <v>104089</v>
      </c>
      <c r="D475" s="17" t="s">
        <v>176</v>
      </c>
      <c r="E475" s="144">
        <v>45609</v>
      </c>
      <c r="F475" s="18">
        <f t="shared" si="92"/>
        <v>9.9033903356804884E-2</v>
      </c>
      <c r="G475" s="6">
        <f t="shared" si="101"/>
        <v>2658169</v>
      </c>
      <c r="H475" s="19">
        <v>26841000</v>
      </c>
      <c r="I475" s="20">
        <v>1</v>
      </c>
      <c r="J475" s="20">
        <v>0</v>
      </c>
      <c r="K475" s="20">
        <v>0</v>
      </c>
      <c r="L475" s="21">
        <f t="shared" si="93"/>
        <v>104089</v>
      </c>
      <c r="M475" s="21">
        <f t="shared" si="94"/>
        <v>0</v>
      </c>
      <c r="N475" s="21">
        <f t="shared" si="95"/>
        <v>0</v>
      </c>
      <c r="O475" s="7">
        <f t="shared" si="96"/>
        <v>2658169</v>
      </c>
      <c r="P475" s="7">
        <f t="shared" si="97"/>
        <v>0</v>
      </c>
      <c r="Q475" s="7">
        <f t="shared" si="98"/>
        <v>0</v>
      </c>
      <c r="R475" s="22">
        <f t="shared" si="90"/>
        <v>26841000</v>
      </c>
      <c r="S475" s="6">
        <f t="shared" si="99"/>
        <v>0</v>
      </c>
      <c r="T475" s="6">
        <f t="shared" si="91"/>
        <v>0</v>
      </c>
    </row>
    <row r="476" spans="1:20" x14ac:dyDescent="0.25">
      <c r="A476" s="14">
        <v>5262</v>
      </c>
      <c r="B476" s="15" t="s">
        <v>623</v>
      </c>
      <c r="C476" s="16">
        <v>49975</v>
      </c>
      <c r="D476" s="17" t="s">
        <v>110</v>
      </c>
      <c r="E476" s="144">
        <v>45195</v>
      </c>
      <c r="F476" s="18">
        <f t="shared" si="92"/>
        <v>9.3665246588201315E-2</v>
      </c>
      <c r="G476" s="6">
        <f t="shared" si="101"/>
        <v>1297170</v>
      </c>
      <c r="H476" s="19">
        <v>13849000</v>
      </c>
      <c r="I476" s="20">
        <v>1</v>
      </c>
      <c r="J476" s="20">
        <v>0</v>
      </c>
      <c r="K476" s="20">
        <v>0</v>
      </c>
      <c r="L476" s="21">
        <f t="shared" si="93"/>
        <v>49975</v>
      </c>
      <c r="M476" s="21">
        <f t="shared" si="94"/>
        <v>0</v>
      </c>
      <c r="N476" s="21">
        <f t="shared" si="95"/>
        <v>0</v>
      </c>
      <c r="O476" s="7">
        <f t="shared" si="96"/>
        <v>1297170</v>
      </c>
      <c r="P476" s="7">
        <f t="shared" si="97"/>
        <v>0</v>
      </c>
      <c r="Q476" s="7">
        <f t="shared" si="98"/>
        <v>0</v>
      </c>
      <c r="R476" s="22">
        <f t="shared" ref="R476:R507" si="102">H476*I476</f>
        <v>13849000</v>
      </c>
      <c r="S476" s="6">
        <f t="shared" si="99"/>
        <v>0</v>
      </c>
      <c r="T476" s="6">
        <f t="shared" ref="T476:T507" si="103">H476*K476</f>
        <v>0</v>
      </c>
    </row>
    <row r="477" spans="1:20" x14ac:dyDescent="0.25">
      <c r="A477" s="14">
        <v>330</v>
      </c>
      <c r="B477" s="15" t="s">
        <v>624</v>
      </c>
      <c r="C477" s="16">
        <v>183</v>
      </c>
      <c r="D477" s="17" t="s">
        <v>435</v>
      </c>
      <c r="E477" s="144">
        <v>45471</v>
      </c>
      <c r="F477" s="18">
        <f t="shared" si="92"/>
        <v>0</v>
      </c>
      <c r="G477" s="6">
        <f t="shared" si="101"/>
        <v>0</v>
      </c>
      <c r="H477" s="19">
        <v>155000</v>
      </c>
      <c r="I477" s="20">
        <v>1</v>
      </c>
      <c r="J477" s="20">
        <v>0</v>
      </c>
      <c r="K477" s="20">
        <v>0</v>
      </c>
      <c r="L477" s="21">
        <f t="shared" si="93"/>
        <v>183</v>
      </c>
      <c r="M477" s="21">
        <f t="shared" si="94"/>
        <v>0</v>
      </c>
      <c r="N477" s="21">
        <f t="shared" si="95"/>
        <v>0</v>
      </c>
      <c r="O477" s="7">
        <f t="shared" si="96"/>
        <v>0</v>
      </c>
      <c r="P477" s="7">
        <f t="shared" si="97"/>
        <v>0</v>
      </c>
      <c r="Q477" s="7">
        <f t="shared" si="98"/>
        <v>0</v>
      </c>
      <c r="R477" s="22">
        <f t="shared" si="102"/>
        <v>155000</v>
      </c>
      <c r="S477" s="6">
        <f t="shared" si="99"/>
        <v>0</v>
      </c>
      <c r="T477" s="6">
        <f t="shared" si="103"/>
        <v>0</v>
      </c>
    </row>
    <row r="478" spans="1:20" x14ac:dyDescent="0.25">
      <c r="A478" s="14">
        <v>556</v>
      </c>
      <c r="B478" s="15" t="s">
        <v>625</v>
      </c>
      <c r="C478" s="16">
        <v>79900</v>
      </c>
      <c r="D478" s="17" t="s">
        <v>77</v>
      </c>
      <c r="E478" s="144">
        <v>42383</v>
      </c>
      <c r="F478" s="18">
        <f t="shared" si="92"/>
        <v>1.7529839164223291E-3</v>
      </c>
      <c r="G478" s="6">
        <f t="shared" si="101"/>
        <v>61580.572</v>
      </c>
      <c r="H478" s="19">
        <v>35129000</v>
      </c>
      <c r="I478" s="20">
        <v>0</v>
      </c>
      <c r="J478" s="20">
        <v>1</v>
      </c>
      <c r="K478" s="20">
        <v>0</v>
      </c>
      <c r="L478" s="21">
        <f t="shared" si="93"/>
        <v>0</v>
      </c>
      <c r="M478" s="21">
        <f t="shared" si="94"/>
        <v>79900</v>
      </c>
      <c r="N478" s="21">
        <f t="shared" si="95"/>
        <v>0</v>
      </c>
      <c r="O478" s="7">
        <f t="shared" si="96"/>
        <v>0</v>
      </c>
      <c r="P478" s="7">
        <f t="shared" si="97"/>
        <v>61580.572</v>
      </c>
      <c r="Q478" s="7">
        <f t="shared" si="98"/>
        <v>0</v>
      </c>
      <c r="R478" s="22">
        <f t="shared" si="102"/>
        <v>0</v>
      </c>
      <c r="S478" s="6">
        <f t="shared" si="99"/>
        <v>35129000</v>
      </c>
      <c r="T478" s="6">
        <f t="shared" si="103"/>
        <v>0</v>
      </c>
    </row>
    <row r="479" spans="1:20" x14ac:dyDescent="0.25">
      <c r="A479" s="14">
        <v>2071</v>
      </c>
      <c r="B479" s="15" t="s">
        <v>626</v>
      </c>
      <c r="C479" s="16">
        <v>7509</v>
      </c>
      <c r="D479" s="17" t="s">
        <v>240</v>
      </c>
      <c r="E479" s="144">
        <v>45686</v>
      </c>
      <c r="F479" s="18">
        <f t="shared" si="92"/>
        <v>0.73970646221248626</v>
      </c>
      <c r="G479" s="6">
        <f t="shared" si="101"/>
        <v>675352</v>
      </c>
      <c r="H479" s="19">
        <v>913000</v>
      </c>
      <c r="I479" s="20">
        <v>0</v>
      </c>
      <c r="J479" s="20">
        <v>1</v>
      </c>
      <c r="K479" s="20">
        <v>0</v>
      </c>
      <c r="L479" s="21">
        <f t="shared" si="93"/>
        <v>0</v>
      </c>
      <c r="M479" s="21">
        <f t="shared" si="94"/>
        <v>7509</v>
      </c>
      <c r="N479" s="21">
        <f t="shared" si="95"/>
        <v>0</v>
      </c>
      <c r="O479" s="7">
        <f t="shared" si="96"/>
        <v>0</v>
      </c>
      <c r="P479" s="7">
        <f t="shared" si="97"/>
        <v>675352</v>
      </c>
      <c r="Q479" s="7">
        <f t="shared" si="98"/>
        <v>0</v>
      </c>
      <c r="R479" s="22">
        <f t="shared" si="102"/>
        <v>0</v>
      </c>
      <c r="S479" s="6">
        <f t="shared" si="99"/>
        <v>913000</v>
      </c>
      <c r="T479" s="6">
        <f t="shared" si="103"/>
        <v>0</v>
      </c>
    </row>
    <row r="480" spans="1:20" x14ac:dyDescent="0.25">
      <c r="A480" s="14">
        <v>2833</v>
      </c>
      <c r="B480" s="15" t="s">
        <v>627</v>
      </c>
      <c r="C480" s="16">
        <v>6465</v>
      </c>
      <c r="D480" s="17" t="s">
        <v>58</v>
      </c>
      <c r="E480" s="144">
        <v>45512</v>
      </c>
      <c r="F480" s="18">
        <f t="shared" si="92"/>
        <v>5.179874213836478E-2</v>
      </c>
      <c r="G480" s="6">
        <f t="shared" si="101"/>
        <v>41180</v>
      </c>
      <c r="H480" s="19">
        <v>795000</v>
      </c>
      <c r="I480" s="20">
        <v>0</v>
      </c>
      <c r="J480" s="20">
        <v>1</v>
      </c>
      <c r="K480" s="20">
        <v>0</v>
      </c>
      <c r="L480" s="21">
        <f t="shared" si="93"/>
        <v>0</v>
      </c>
      <c r="M480" s="21">
        <f t="shared" si="94"/>
        <v>6465</v>
      </c>
      <c r="N480" s="21">
        <f t="shared" si="95"/>
        <v>0</v>
      </c>
      <c r="O480" s="7">
        <f t="shared" si="96"/>
        <v>0</v>
      </c>
      <c r="P480" s="7">
        <f t="shared" si="97"/>
        <v>41180</v>
      </c>
      <c r="Q480" s="7">
        <f t="shared" si="98"/>
        <v>0</v>
      </c>
      <c r="R480" s="22">
        <f t="shared" si="102"/>
        <v>0</v>
      </c>
      <c r="S480" s="6">
        <f t="shared" si="99"/>
        <v>795000</v>
      </c>
      <c r="T480" s="6">
        <f t="shared" si="103"/>
        <v>0</v>
      </c>
    </row>
    <row r="481" spans="1:20" x14ac:dyDescent="0.25">
      <c r="A481" s="14">
        <v>2834</v>
      </c>
      <c r="B481" s="15" t="s">
        <v>628</v>
      </c>
      <c r="C481" s="16">
        <v>6270</v>
      </c>
      <c r="D481" s="17" t="s">
        <v>58</v>
      </c>
      <c r="E481" s="144">
        <v>45512</v>
      </c>
      <c r="F481" s="18">
        <f t="shared" si="92"/>
        <v>4.545253863134658E-2</v>
      </c>
      <c r="G481" s="6">
        <f t="shared" si="101"/>
        <v>41180</v>
      </c>
      <c r="H481" s="19">
        <v>906000</v>
      </c>
      <c r="I481" s="20">
        <v>0</v>
      </c>
      <c r="J481" s="20">
        <v>1</v>
      </c>
      <c r="K481" s="20">
        <v>0</v>
      </c>
      <c r="L481" s="21">
        <f t="shared" si="93"/>
        <v>0</v>
      </c>
      <c r="M481" s="21">
        <f t="shared" si="94"/>
        <v>6270</v>
      </c>
      <c r="N481" s="21">
        <f t="shared" si="95"/>
        <v>0</v>
      </c>
      <c r="O481" s="7">
        <f t="shared" si="96"/>
        <v>0</v>
      </c>
      <c r="P481" s="7">
        <f t="shared" si="97"/>
        <v>41180</v>
      </c>
      <c r="Q481" s="7">
        <f t="shared" si="98"/>
        <v>0</v>
      </c>
      <c r="R481" s="22">
        <f t="shared" si="102"/>
        <v>0</v>
      </c>
      <c r="S481" s="6">
        <f t="shared" si="99"/>
        <v>906000</v>
      </c>
      <c r="T481" s="6">
        <f t="shared" si="103"/>
        <v>0</v>
      </c>
    </row>
    <row r="482" spans="1:20" x14ac:dyDescent="0.25">
      <c r="A482" s="14">
        <v>7185</v>
      </c>
      <c r="B482" s="15" t="s">
        <v>629</v>
      </c>
      <c r="C482" s="16">
        <v>20285</v>
      </c>
      <c r="D482" s="17" t="s">
        <v>83</v>
      </c>
      <c r="E482" s="144">
        <v>45726</v>
      </c>
      <c r="F482" s="18">
        <f t="shared" si="92"/>
        <v>0</v>
      </c>
      <c r="G482" s="6">
        <v>0</v>
      </c>
      <c r="H482" s="19">
        <v>53438000</v>
      </c>
      <c r="I482" s="20">
        <v>1</v>
      </c>
      <c r="J482" s="20">
        <v>0</v>
      </c>
      <c r="K482" s="20">
        <v>0</v>
      </c>
      <c r="L482" s="21">
        <f t="shared" si="93"/>
        <v>20285</v>
      </c>
      <c r="M482" s="21">
        <f t="shared" si="94"/>
        <v>0</v>
      </c>
      <c r="N482" s="21">
        <f t="shared" si="95"/>
        <v>0</v>
      </c>
      <c r="O482" s="7">
        <f t="shared" si="96"/>
        <v>0</v>
      </c>
      <c r="P482" s="7">
        <f t="shared" si="97"/>
        <v>0</v>
      </c>
      <c r="Q482" s="7">
        <f t="shared" si="98"/>
        <v>0</v>
      </c>
      <c r="R482" s="22">
        <f t="shared" si="102"/>
        <v>53438000</v>
      </c>
      <c r="S482" s="6">
        <f t="shared" si="99"/>
        <v>0</v>
      </c>
      <c r="T482" s="6">
        <f t="shared" si="103"/>
        <v>0</v>
      </c>
    </row>
    <row r="483" spans="1:20" x14ac:dyDescent="0.25">
      <c r="A483" s="14">
        <v>72</v>
      </c>
      <c r="B483" s="15" t="s">
        <v>630</v>
      </c>
      <c r="C483" s="16">
        <v>57553</v>
      </c>
      <c r="D483" s="17" t="s">
        <v>112</v>
      </c>
      <c r="E483" s="144">
        <v>45456</v>
      </c>
      <c r="F483" s="18">
        <f t="shared" si="92"/>
        <v>7.6024147543707419E-4</v>
      </c>
      <c r="G483" s="6">
        <f>VLOOKUP(A483,RANGE2,9,FALSE())</f>
        <v>41180</v>
      </c>
      <c r="H483" s="19">
        <v>54167000</v>
      </c>
      <c r="I483" s="20">
        <v>1</v>
      </c>
      <c r="J483" s="20">
        <v>0</v>
      </c>
      <c r="K483" s="20">
        <v>0</v>
      </c>
      <c r="L483" s="21">
        <f t="shared" si="93"/>
        <v>57553</v>
      </c>
      <c r="M483" s="21">
        <f t="shared" si="94"/>
        <v>0</v>
      </c>
      <c r="N483" s="21">
        <f t="shared" si="95"/>
        <v>0</v>
      </c>
      <c r="O483" s="7">
        <f t="shared" si="96"/>
        <v>41180</v>
      </c>
      <c r="P483" s="7">
        <f t="shared" si="97"/>
        <v>0</v>
      </c>
      <c r="Q483" s="7">
        <f t="shared" si="98"/>
        <v>0</v>
      </c>
      <c r="R483" s="22">
        <f t="shared" si="102"/>
        <v>54167000</v>
      </c>
      <c r="S483" s="6">
        <f t="shared" si="99"/>
        <v>0</v>
      </c>
      <c r="T483" s="6">
        <f t="shared" si="103"/>
        <v>0</v>
      </c>
    </row>
    <row r="484" spans="1:20" x14ac:dyDescent="0.25">
      <c r="A484" s="14">
        <v>71</v>
      </c>
      <c r="B484" s="15" t="s">
        <v>631</v>
      </c>
      <c r="C484" s="16">
        <v>43143</v>
      </c>
      <c r="D484" s="17" t="s">
        <v>112</v>
      </c>
      <c r="E484" s="144">
        <v>45456</v>
      </c>
      <c r="F484" s="18">
        <f t="shared" si="92"/>
        <v>1.014325687711831E-3</v>
      </c>
      <c r="G484" s="6">
        <f>VLOOKUP(A484,RANGE2,9,FALSE())</f>
        <v>51475</v>
      </c>
      <c r="H484" s="19">
        <v>50748000</v>
      </c>
      <c r="I484" s="20">
        <v>1</v>
      </c>
      <c r="J484" s="20">
        <v>0</v>
      </c>
      <c r="K484" s="20">
        <v>0</v>
      </c>
      <c r="L484" s="21">
        <f t="shared" si="93"/>
        <v>43143</v>
      </c>
      <c r="M484" s="21">
        <f t="shared" si="94"/>
        <v>0</v>
      </c>
      <c r="N484" s="21">
        <f t="shared" si="95"/>
        <v>0</v>
      </c>
      <c r="O484" s="7">
        <f t="shared" si="96"/>
        <v>51475</v>
      </c>
      <c r="P484" s="7">
        <f t="shared" si="97"/>
        <v>0</v>
      </c>
      <c r="Q484" s="7">
        <f t="shared" si="98"/>
        <v>0</v>
      </c>
      <c r="R484" s="22">
        <f t="shared" si="102"/>
        <v>50748000</v>
      </c>
      <c r="S484" s="6">
        <f t="shared" si="99"/>
        <v>0</v>
      </c>
      <c r="T484" s="6">
        <f t="shared" si="103"/>
        <v>0</v>
      </c>
    </row>
    <row r="485" spans="1:20" x14ac:dyDescent="0.25">
      <c r="A485" s="14">
        <v>1154</v>
      </c>
      <c r="B485" s="15" t="s">
        <v>632</v>
      </c>
      <c r="C485" s="16">
        <v>433863</v>
      </c>
      <c r="D485" s="17" t="s">
        <v>71</v>
      </c>
      <c r="E485" s="144">
        <v>40059</v>
      </c>
      <c r="F485" s="18" t="str">
        <f t="shared" si="92"/>
        <v/>
      </c>
      <c r="G485" s="6" t="s">
        <v>35</v>
      </c>
      <c r="H485" s="19">
        <v>39094000</v>
      </c>
      <c r="I485" s="20">
        <v>0</v>
      </c>
      <c r="J485" s="20">
        <v>0</v>
      </c>
      <c r="K485" s="20">
        <v>1</v>
      </c>
      <c r="L485" s="21">
        <f t="shared" si="93"/>
        <v>0</v>
      </c>
      <c r="M485" s="21">
        <f t="shared" si="94"/>
        <v>0</v>
      </c>
      <c r="N485" s="21">
        <f t="shared" si="95"/>
        <v>433863</v>
      </c>
      <c r="O485" s="7" t="str">
        <f t="shared" si="96"/>
        <v/>
      </c>
      <c r="P485" s="7" t="str">
        <f t="shared" si="97"/>
        <v/>
      </c>
      <c r="Q485" s="7" t="str">
        <f t="shared" si="98"/>
        <v/>
      </c>
      <c r="R485" s="22">
        <f t="shared" si="102"/>
        <v>0</v>
      </c>
      <c r="S485" s="6">
        <f t="shared" si="99"/>
        <v>0</v>
      </c>
      <c r="T485" s="6">
        <f t="shared" si="103"/>
        <v>39094000</v>
      </c>
    </row>
    <row r="486" spans="1:20" x14ac:dyDescent="0.25">
      <c r="A486" s="14">
        <v>263</v>
      </c>
      <c r="B486" s="15" t="s">
        <v>633</v>
      </c>
      <c r="C486" s="16">
        <v>12815</v>
      </c>
      <c r="D486" s="17" t="s">
        <v>377</v>
      </c>
      <c r="E486" s="144">
        <v>44970</v>
      </c>
      <c r="F486" s="18">
        <f t="shared" si="92"/>
        <v>0</v>
      </c>
      <c r="G486" s="6">
        <f>VLOOKUP(A486,RANGE2,9,FALSE())</f>
        <v>0</v>
      </c>
      <c r="H486" s="19">
        <v>3959000</v>
      </c>
      <c r="I486" s="20">
        <v>1</v>
      </c>
      <c r="J486" s="20">
        <v>0</v>
      </c>
      <c r="K486" s="20">
        <v>0</v>
      </c>
      <c r="L486" s="21">
        <f t="shared" si="93"/>
        <v>12815</v>
      </c>
      <c r="M486" s="21">
        <f t="shared" si="94"/>
        <v>0</v>
      </c>
      <c r="N486" s="21">
        <f t="shared" si="95"/>
        <v>0</v>
      </c>
      <c r="O486" s="7">
        <f t="shared" si="96"/>
        <v>0</v>
      </c>
      <c r="P486" s="7">
        <f t="shared" si="97"/>
        <v>0</v>
      </c>
      <c r="Q486" s="7">
        <f t="shared" si="98"/>
        <v>0</v>
      </c>
      <c r="R486" s="22">
        <f t="shared" si="102"/>
        <v>3959000</v>
      </c>
      <c r="S486" s="6">
        <f t="shared" si="99"/>
        <v>0</v>
      </c>
      <c r="T486" s="6">
        <f t="shared" si="103"/>
        <v>0</v>
      </c>
    </row>
    <row r="487" spans="1:20" x14ac:dyDescent="0.25">
      <c r="A487" s="14">
        <v>813</v>
      </c>
      <c r="B487" s="15" t="s">
        <v>634</v>
      </c>
      <c r="C487" s="16">
        <v>5028</v>
      </c>
      <c r="D487" s="17" t="s">
        <v>61</v>
      </c>
      <c r="F487" s="18" t="str">
        <f t="shared" si="92"/>
        <v/>
      </c>
      <c r="G487" s="6" t="s">
        <v>35</v>
      </c>
      <c r="H487" s="19">
        <v>1972000</v>
      </c>
      <c r="I487" s="20">
        <v>0</v>
      </c>
      <c r="J487" s="20">
        <v>1</v>
      </c>
      <c r="K487" s="20">
        <v>0</v>
      </c>
      <c r="L487" s="21">
        <f t="shared" si="93"/>
        <v>0</v>
      </c>
      <c r="M487" s="21">
        <f t="shared" si="94"/>
        <v>5028</v>
      </c>
      <c r="N487" s="21">
        <f t="shared" si="95"/>
        <v>0</v>
      </c>
      <c r="O487" s="7" t="str">
        <f t="shared" si="96"/>
        <v/>
      </c>
      <c r="P487" s="7" t="str">
        <f t="shared" si="97"/>
        <v/>
      </c>
      <c r="Q487" s="7" t="str">
        <f t="shared" si="98"/>
        <v/>
      </c>
      <c r="R487" s="22">
        <f t="shared" si="102"/>
        <v>0</v>
      </c>
      <c r="S487" s="6">
        <f t="shared" si="99"/>
        <v>1972000</v>
      </c>
      <c r="T487" s="6">
        <f t="shared" si="103"/>
        <v>0</v>
      </c>
    </row>
    <row r="488" spans="1:20" x14ac:dyDescent="0.25">
      <c r="A488" s="14">
        <v>2430</v>
      </c>
      <c r="B488" s="15" t="s">
        <v>635</v>
      </c>
      <c r="C488" s="16">
        <v>10091</v>
      </c>
      <c r="D488" s="17" t="s">
        <v>277</v>
      </c>
      <c r="E488" s="144">
        <v>45744</v>
      </c>
      <c r="F488" s="18">
        <f t="shared" si="92"/>
        <v>6.690857885615251E-3</v>
      </c>
      <c r="G488" s="6">
        <f>VLOOKUP(A488,RANGE2,9,FALSE())</f>
        <v>61770</v>
      </c>
      <c r="H488" s="19">
        <v>9232000</v>
      </c>
      <c r="I488" s="20">
        <v>1</v>
      </c>
      <c r="J488" s="20">
        <v>0</v>
      </c>
      <c r="K488" s="20">
        <v>0</v>
      </c>
      <c r="L488" s="21">
        <f t="shared" si="93"/>
        <v>10091</v>
      </c>
      <c r="M488" s="21">
        <f t="shared" si="94"/>
        <v>0</v>
      </c>
      <c r="N488" s="21">
        <f t="shared" si="95"/>
        <v>0</v>
      </c>
      <c r="O488" s="7">
        <f t="shared" si="96"/>
        <v>61770</v>
      </c>
      <c r="P488" s="7">
        <f t="shared" si="97"/>
        <v>0</v>
      </c>
      <c r="Q488" s="7">
        <f t="shared" si="98"/>
        <v>0</v>
      </c>
      <c r="R488" s="22">
        <f t="shared" si="102"/>
        <v>9232000</v>
      </c>
      <c r="S488" s="6">
        <f t="shared" si="99"/>
        <v>0</v>
      </c>
      <c r="T488" s="6">
        <f t="shared" si="103"/>
        <v>0</v>
      </c>
    </row>
    <row r="489" spans="1:20" x14ac:dyDescent="0.25">
      <c r="A489" s="14">
        <v>1985</v>
      </c>
      <c r="B489" s="15" t="s">
        <v>636</v>
      </c>
      <c r="C489" s="16">
        <v>60500</v>
      </c>
      <c r="D489" s="17" t="s">
        <v>194</v>
      </c>
      <c r="E489" s="144">
        <v>44713</v>
      </c>
      <c r="F489" s="18">
        <f t="shared" si="92"/>
        <v>1.8770147716161475E-3</v>
      </c>
      <c r="G489" s="6">
        <f>VLOOKUP(A489,RANGE2,9,FALSE())</f>
        <v>26875.0975</v>
      </c>
      <c r="H489" s="19">
        <v>14318000</v>
      </c>
      <c r="I489" s="20">
        <v>0.22</v>
      </c>
      <c r="J489" s="20">
        <v>0</v>
      </c>
      <c r="K489" s="20">
        <v>0.78</v>
      </c>
      <c r="L489" s="21">
        <f t="shared" si="93"/>
        <v>13310</v>
      </c>
      <c r="M489" s="21">
        <f t="shared" si="94"/>
        <v>0</v>
      </c>
      <c r="N489" s="21">
        <f t="shared" si="95"/>
        <v>47190</v>
      </c>
      <c r="O489" s="7">
        <f t="shared" si="96"/>
        <v>5912.5214500000002</v>
      </c>
      <c r="P489" s="7">
        <f t="shared" si="97"/>
        <v>0</v>
      </c>
      <c r="Q489" s="7">
        <f t="shared" si="98"/>
        <v>20962.57605</v>
      </c>
      <c r="R489" s="22">
        <f t="shared" si="102"/>
        <v>3149960</v>
      </c>
      <c r="S489" s="6">
        <f t="shared" si="99"/>
        <v>0</v>
      </c>
      <c r="T489" s="6">
        <f t="shared" si="103"/>
        <v>11168040</v>
      </c>
    </row>
    <row r="490" spans="1:20" x14ac:dyDescent="0.25">
      <c r="A490" s="14">
        <v>315</v>
      </c>
      <c r="B490" s="15" t="s">
        <v>637</v>
      </c>
      <c r="C490" s="16">
        <v>155802</v>
      </c>
      <c r="D490" s="17" t="s">
        <v>144</v>
      </c>
      <c r="E490" s="144">
        <v>39624</v>
      </c>
      <c r="F490" s="18">
        <f t="shared" si="92"/>
        <v>2.1800817475843261E-2</v>
      </c>
      <c r="G490" s="6">
        <f>VLOOKUP(A490,RANGE2,9,FALSE())</f>
        <v>367757.99</v>
      </c>
      <c r="H490" s="19">
        <v>16869000</v>
      </c>
      <c r="I490" s="20">
        <v>0</v>
      </c>
      <c r="J490" s="20">
        <v>1</v>
      </c>
      <c r="K490" s="20">
        <v>0</v>
      </c>
      <c r="L490" s="21">
        <f t="shared" si="93"/>
        <v>0</v>
      </c>
      <c r="M490" s="21">
        <f t="shared" si="94"/>
        <v>155802</v>
      </c>
      <c r="N490" s="21">
        <f t="shared" si="95"/>
        <v>0</v>
      </c>
      <c r="O490" s="7">
        <f t="shared" si="96"/>
        <v>0</v>
      </c>
      <c r="P490" s="7">
        <f t="shared" si="97"/>
        <v>367757.99</v>
      </c>
      <c r="Q490" s="7">
        <f t="shared" si="98"/>
        <v>0</v>
      </c>
      <c r="R490" s="22">
        <f t="shared" si="102"/>
        <v>0</v>
      </c>
      <c r="S490" s="6">
        <f t="shared" si="99"/>
        <v>16869000</v>
      </c>
      <c r="T490" s="6">
        <f t="shared" si="103"/>
        <v>0</v>
      </c>
    </row>
    <row r="491" spans="1:20" x14ac:dyDescent="0.25">
      <c r="A491" s="14">
        <v>2367</v>
      </c>
      <c r="B491" s="15" t="s">
        <v>638</v>
      </c>
      <c r="C491" s="16">
        <v>7591</v>
      </c>
      <c r="D491" s="17" t="s">
        <v>85</v>
      </c>
      <c r="E491" s="144">
        <v>45042</v>
      </c>
      <c r="F491" s="18" t="str">
        <f t="shared" si="92"/>
        <v/>
      </c>
      <c r="G491" s="6" t="s">
        <v>35</v>
      </c>
      <c r="H491" s="19">
        <v>899000</v>
      </c>
      <c r="I491" s="20">
        <v>0</v>
      </c>
      <c r="J491" s="20">
        <v>1</v>
      </c>
      <c r="K491" s="20">
        <v>0</v>
      </c>
      <c r="L491" s="21">
        <f t="shared" si="93"/>
        <v>0</v>
      </c>
      <c r="M491" s="21">
        <f t="shared" si="94"/>
        <v>7591</v>
      </c>
      <c r="N491" s="21">
        <f t="shared" si="95"/>
        <v>0</v>
      </c>
      <c r="O491" s="7" t="str">
        <f t="shared" si="96"/>
        <v/>
      </c>
      <c r="P491" s="7" t="str">
        <f t="shared" si="97"/>
        <v/>
      </c>
      <c r="Q491" s="7" t="str">
        <f t="shared" si="98"/>
        <v/>
      </c>
      <c r="R491" s="22">
        <f t="shared" si="102"/>
        <v>0</v>
      </c>
      <c r="S491" s="6">
        <f t="shared" si="99"/>
        <v>899000</v>
      </c>
      <c r="T491" s="6">
        <f t="shared" si="103"/>
        <v>0</v>
      </c>
    </row>
    <row r="492" spans="1:20" x14ac:dyDescent="0.25">
      <c r="A492" s="14">
        <v>1180</v>
      </c>
      <c r="B492" s="15" t="s">
        <v>639</v>
      </c>
      <c r="C492" s="16">
        <v>21481</v>
      </c>
      <c r="D492" s="17" t="s">
        <v>75</v>
      </c>
      <c r="E492" s="144">
        <v>45316</v>
      </c>
      <c r="F492" s="18">
        <f t="shared" si="92"/>
        <v>0.50510704727921496</v>
      </c>
      <c r="G492" s="6">
        <f>VLOOKUP(A492,RANGE2,9,FALSE())</f>
        <v>3963575</v>
      </c>
      <c r="H492" s="19">
        <v>7847000</v>
      </c>
      <c r="I492" s="20">
        <v>1</v>
      </c>
      <c r="J492" s="20">
        <v>0</v>
      </c>
      <c r="K492" s="20">
        <v>0</v>
      </c>
      <c r="L492" s="21">
        <f t="shared" si="93"/>
        <v>21481</v>
      </c>
      <c r="M492" s="21">
        <f t="shared" si="94"/>
        <v>0</v>
      </c>
      <c r="N492" s="21">
        <f t="shared" si="95"/>
        <v>0</v>
      </c>
      <c r="O492" s="7">
        <f t="shared" si="96"/>
        <v>3963575</v>
      </c>
      <c r="P492" s="7">
        <f t="shared" si="97"/>
        <v>0</v>
      </c>
      <c r="Q492" s="7">
        <f t="shared" si="98"/>
        <v>0</v>
      </c>
      <c r="R492" s="22">
        <f t="shared" si="102"/>
        <v>7847000</v>
      </c>
      <c r="S492" s="6">
        <f t="shared" si="99"/>
        <v>0</v>
      </c>
      <c r="T492" s="6">
        <f t="shared" si="103"/>
        <v>0</v>
      </c>
    </row>
    <row r="493" spans="1:20" x14ac:dyDescent="0.25">
      <c r="A493" s="14">
        <v>254</v>
      </c>
      <c r="B493" s="15" t="s">
        <v>640</v>
      </c>
      <c r="C493" s="16">
        <v>61274</v>
      </c>
      <c r="D493" s="17" t="s">
        <v>339</v>
      </c>
      <c r="E493" s="144">
        <v>44687</v>
      </c>
      <c r="F493" s="18">
        <f t="shared" si="92"/>
        <v>1.5393783087691624E-2</v>
      </c>
      <c r="G493" s="6">
        <f>VLOOKUP(A493,RANGE2,9,FALSE())</f>
        <v>312293.67749999999</v>
      </c>
      <c r="H493" s="19">
        <v>20287000</v>
      </c>
      <c r="I493" s="20">
        <v>0</v>
      </c>
      <c r="J493" s="20">
        <v>1</v>
      </c>
      <c r="K493" s="20">
        <v>0</v>
      </c>
      <c r="L493" s="21">
        <f t="shared" si="93"/>
        <v>0</v>
      </c>
      <c r="M493" s="21">
        <f t="shared" si="94"/>
        <v>61274</v>
      </c>
      <c r="N493" s="21">
        <f t="shared" si="95"/>
        <v>0</v>
      </c>
      <c r="O493" s="7">
        <f t="shared" si="96"/>
        <v>0</v>
      </c>
      <c r="P493" s="7">
        <f t="shared" si="97"/>
        <v>312293.67749999999</v>
      </c>
      <c r="Q493" s="7">
        <f t="shared" si="98"/>
        <v>0</v>
      </c>
      <c r="R493" s="22">
        <f t="shared" si="102"/>
        <v>0</v>
      </c>
      <c r="S493" s="6">
        <f t="shared" si="99"/>
        <v>20287000</v>
      </c>
      <c r="T493" s="6">
        <f t="shared" si="103"/>
        <v>0</v>
      </c>
    </row>
    <row r="494" spans="1:20" x14ac:dyDescent="0.25">
      <c r="A494" s="14">
        <v>815</v>
      </c>
      <c r="B494" s="15" t="s">
        <v>641</v>
      </c>
      <c r="C494" s="16">
        <v>4273</v>
      </c>
      <c r="D494" s="17" t="s">
        <v>61</v>
      </c>
      <c r="F494" s="18" t="str">
        <f t="shared" si="92"/>
        <v/>
      </c>
      <c r="G494" s="6" t="s">
        <v>35</v>
      </c>
      <c r="H494" s="19">
        <v>3895000</v>
      </c>
      <c r="I494" s="20">
        <v>0</v>
      </c>
      <c r="J494" s="20">
        <v>1</v>
      </c>
      <c r="K494" s="20">
        <v>0</v>
      </c>
      <c r="L494" s="21">
        <f t="shared" si="93"/>
        <v>0</v>
      </c>
      <c r="M494" s="21">
        <f t="shared" si="94"/>
        <v>4273</v>
      </c>
      <c r="N494" s="21">
        <f t="shared" si="95"/>
        <v>0</v>
      </c>
      <c r="O494" s="7" t="str">
        <f t="shared" si="96"/>
        <v/>
      </c>
      <c r="P494" s="7" t="str">
        <f t="shared" si="97"/>
        <v/>
      </c>
      <c r="Q494" s="7" t="str">
        <f t="shared" si="98"/>
        <v/>
      </c>
      <c r="R494" s="22">
        <f t="shared" si="102"/>
        <v>0</v>
      </c>
      <c r="S494" s="6">
        <f t="shared" si="99"/>
        <v>3895000</v>
      </c>
      <c r="T494" s="6">
        <f t="shared" si="103"/>
        <v>0</v>
      </c>
    </row>
    <row r="495" spans="1:20" x14ac:dyDescent="0.25">
      <c r="A495" s="14">
        <v>290</v>
      </c>
      <c r="B495" s="15" t="s">
        <v>642</v>
      </c>
      <c r="C495" s="16">
        <v>7847</v>
      </c>
      <c r="D495" s="17" t="s">
        <v>297</v>
      </c>
      <c r="E495" s="144">
        <v>45343</v>
      </c>
      <c r="F495" s="18">
        <f t="shared" si="92"/>
        <v>6.9763457884737173E-2</v>
      </c>
      <c r="G495" s="6">
        <f>VLOOKUP(A495,RANGE2,9,FALSE())</f>
        <v>110156.5</v>
      </c>
      <c r="H495" s="19">
        <v>1579000</v>
      </c>
      <c r="I495" s="20">
        <v>0</v>
      </c>
      <c r="J495" s="20">
        <v>1</v>
      </c>
      <c r="K495" s="20">
        <v>0</v>
      </c>
      <c r="L495" s="21">
        <f t="shared" si="93"/>
        <v>0</v>
      </c>
      <c r="M495" s="21">
        <f t="shared" si="94"/>
        <v>7847</v>
      </c>
      <c r="N495" s="21">
        <f t="shared" si="95"/>
        <v>0</v>
      </c>
      <c r="O495" s="7">
        <f t="shared" si="96"/>
        <v>0</v>
      </c>
      <c r="P495" s="7">
        <f t="shared" si="97"/>
        <v>110156.5</v>
      </c>
      <c r="Q495" s="7">
        <f t="shared" si="98"/>
        <v>0</v>
      </c>
      <c r="R495" s="22">
        <f t="shared" si="102"/>
        <v>0</v>
      </c>
      <c r="S495" s="6">
        <f t="shared" si="99"/>
        <v>1579000</v>
      </c>
      <c r="T495" s="6">
        <f t="shared" si="103"/>
        <v>0</v>
      </c>
    </row>
    <row r="496" spans="1:20" x14ac:dyDescent="0.25">
      <c r="A496" s="14">
        <v>531</v>
      </c>
      <c r="B496" s="15" t="s">
        <v>643</v>
      </c>
      <c r="C496" s="16">
        <v>19689</v>
      </c>
      <c r="D496" s="17" t="s">
        <v>56</v>
      </c>
      <c r="E496" s="144">
        <v>45489</v>
      </c>
      <c r="F496" s="18">
        <f t="shared" si="92"/>
        <v>0</v>
      </c>
      <c r="G496" s="6">
        <f>VLOOKUP(A496,RANGE2,9,FALSE())</f>
        <v>0</v>
      </c>
      <c r="H496" s="19">
        <v>18671000</v>
      </c>
      <c r="I496" s="20">
        <v>1</v>
      </c>
      <c r="J496" s="20">
        <v>0</v>
      </c>
      <c r="K496" s="20">
        <v>0</v>
      </c>
      <c r="L496" s="21">
        <f t="shared" si="93"/>
        <v>19689</v>
      </c>
      <c r="M496" s="21">
        <f t="shared" si="94"/>
        <v>0</v>
      </c>
      <c r="N496" s="21">
        <f t="shared" si="95"/>
        <v>0</v>
      </c>
      <c r="O496" s="7">
        <f t="shared" si="96"/>
        <v>0</v>
      </c>
      <c r="P496" s="7">
        <f t="shared" si="97"/>
        <v>0</v>
      </c>
      <c r="Q496" s="7">
        <f t="shared" si="98"/>
        <v>0</v>
      </c>
      <c r="R496" s="22">
        <f t="shared" si="102"/>
        <v>18671000</v>
      </c>
      <c r="S496" s="6">
        <f t="shared" si="99"/>
        <v>0</v>
      </c>
      <c r="T496" s="6">
        <f t="shared" si="103"/>
        <v>0</v>
      </c>
    </row>
    <row r="497" spans="1:20" x14ac:dyDescent="0.25">
      <c r="A497" s="14">
        <v>2148</v>
      </c>
      <c r="B497" s="15" t="s">
        <v>644</v>
      </c>
      <c r="C497" s="16">
        <v>245912</v>
      </c>
      <c r="D497" s="17" t="s">
        <v>370</v>
      </c>
      <c r="E497" s="144">
        <v>46119</v>
      </c>
      <c r="F497" s="18">
        <f t="shared" si="92"/>
        <v>0</v>
      </c>
      <c r="G497" s="6">
        <f>VLOOKUP(A497,RANGE2,9,FALSE())</f>
        <v>0</v>
      </c>
      <c r="H497" s="19">
        <v>82744000</v>
      </c>
      <c r="I497" s="20">
        <v>0.1</v>
      </c>
      <c r="J497" s="20">
        <v>0.9</v>
      </c>
      <c r="K497" s="20">
        <v>0</v>
      </c>
      <c r="L497" s="21">
        <f t="shared" si="93"/>
        <v>24591.200000000001</v>
      </c>
      <c r="M497" s="21">
        <f t="shared" si="94"/>
        <v>221320.80000000002</v>
      </c>
      <c r="N497" s="21">
        <f t="shared" si="95"/>
        <v>0</v>
      </c>
      <c r="O497" s="7">
        <f t="shared" si="96"/>
        <v>0</v>
      </c>
      <c r="P497" s="7">
        <f t="shared" si="97"/>
        <v>0</v>
      </c>
      <c r="Q497" s="7">
        <f t="shared" si="98"/>
        <v>0</v>
      </c>
      <c r="R497" s="22">
        <f t="shared" si="102"/>
        <v>8274400</v>
      </c>
      <c r="S497" s="6">
        <f t="shared" si="99"/>
        <v>74469600</v>
      </c>
      <c r="T497" s="6">
        <f t="shared" si="103"/>
        <v>0</v>
      </c>
    </row>
    <row r="498" spans="1:20" x14ac:dyDescent="0.25">
      <c r="A498" s="14">
        <v>1182</v>
      </c>
      <c r="B498" s="15" t="s">
        <v>645</v>
      </c>
      <c r="C498" s="16">
        <v>25392</v>
      </c>
      <c r="D498" s="17" t="s">
        <v>63</v>
      </c>
      <c r="E498" s="144">
        <v>45315</v>
      </c>
      <c r="F498" s="18">
        <f t="shared" si="92"/>
        <v>0.60442463706233984</v>
      </c>
      <c r="G498" s="6">
        <f>VLOOKUP(A498,RANGE2,9,FALSE())</f>
        <v>5662250</v>
      </c>
      <c r="H498" s="19">
        <v>9368000</v>
      </c>
      <c r="I498" s="20">
        <v>0.78</v>
      </c>
      <c r="J498" s="20">
        <v>0</v>
      </c>
      <c r="K498" s="20">
        <v>0.22</v>
      </c>
      <c r="L498" s="21">
        <f t="shared" si="93"/>
        <v>19805.760000000002</v>
      </c>
      <c r="M498" s="21">
        <f t="shared" si="94"/>
        <v>0</v>
      </c>
      <c r="N498" s="21">
        <f t="shared" si="95"/>
        <v>5586.24</v>
      </c>
      <c r="O498" s="7">
        <f t="shared" si="96"/>
        <v>4416555</v>
      </c>
      <c r="P498" s="7">
        <f t="shared" si="97"/>
        <v>0</v>
      </c>
      <c r="Q498" s="7">
        <f t="shared" si="98"/>
        <v>1245695</v>
      </c>
      <c r="R498" s="22">
        <f t="shared" si="102"/>
        <v>7307040</v>
      </c>
      <c r="S498" s="6">
        <f t="shared" si="99"/>
        <v>0</v>
      </c>
      <c r="T498" s="6">
        <f t="shared" si="103"/>
        <v>2060960</v>
      </c>
    </row>
    <row r="499" spans="1:20" x14ac:dyDescent="0.25">
      <c r="A499" s="14">
        <v>7147</v>
      </c>
      <c r="B499" s="15" t="s">
        <v>646</v>
      </c>
      <c r="C499" s="16">
        <v>5637</v>
      </c>
      <c r="D499" s="17" t="s">
        <v>63</v>
      </c>
      <c r="E499" s="144">
        <v>39031</v>
      </c>
      <c r="F499" s="18" t="str">
        <f t="shared" si="92"/>
        <v/>
      </c>
      <c r="G499" s="6" t="s">
        <v>35</v>
      </c>
      <c r="H499" s="19">
        <v>1276000</v>
      </c>
      <c r="I499" s="20">
        <v>0</v>
      </c>
      <c r="J499" s="20">
        <v>1</v>
      </c>
      <c r="K499" s="20">
        <v>0</v>
      </c>
      <c r="L499" s="21">
        <f t="shared" si="93"/>
        <v>0</v>
      </c>
      <c r="M499" s="21">
        <f t="shared" si="94"/>
        <v>5637</v>
      </c>
      <c r="N499" s="21">
        <f t="shared" si="95"/>
        <v>0</v>
      </c>
      <c r="O499" s="7" t="str">
        <f t="shared" si="96"/>
        <v/>
      </c>
      <c r="P499" s="7" t="str">
        <f t="shared" si="97"/>
        <v/>
      </c>
      <c r="Q499" s="7" t="str">
        <f t="shared" si="98"/>
        <v/>
      </c>
      <c r="R499" s="22">
        <f t="shared" si="102"/>
        <v>0</v>
      </c>
      <c r="S499" s="6">
        <f t="shared" si="99"/>
        <v>1276000</v>
      </c>
      <c r="T499" s="6">
        <f t="shared" si="103"/>
        <v>0</v>
      </c>
    </row>
    <row r="500" spans="1:20" x14ac:dyDescent="0.25">
      <c r="A500" s="14">
        <v>831</v>
      </c>
      <c r="B500" s="15" t="s">
        <v>647</v>
      </c>
      <c r="C500" s="16">
        <v>1026</v>
      </c>
      <c r="D500" s="17" t="s">
        <v>321</v>
      </c>
      <c r="F500" s="18" t="str">
        <f t="shared" si="92"/>
        <v/>
      </c>
      <c r="G500" s="6" t="s">
        <v>35</v>
      </c>
      <c r="H500" s="19">
        <v>351000</v>
      </c>
      <c r="I500" s="20">
        <v>0</v>
      </c>
      <c r="J500" s="20">
        <v>1</v>
      </c>
      <c r="K500" s="20">
        <v>0</v>
      </c>
      <c r="L500" s="21">
        <f t="shared" si="93"/>
        <v>0</v>
      </c>
      <c r="M500" s="21">
        <f t="shared" si="94"/>
        <v>1026</v>
      </c>
      <c r="N500" s="21">
        <f t="shared" si="95"/>
        <v>0</v>
      </c>
      <c r="O500" s="7" t="str">
        <f t="shared" si="96"/>
        <v/>
      </c>
      <c r="P500" s="7" t="str">
        <f t="shared" si="97"/>
        <v/>
      </c>
      <c r="Q500" s="7" t="str">
        <f t="shared" si="98"/>
        <v/>
      </c>
      <c r="R500" s="22">
        <f t="shared" si="102"/>
        <v>0</v>
      </c>
      <c r="S500" s="6">
        <f t="shared" si="99"/>
        <v>351000</v>
      </c>
      <c r="T500" s="6">
        <f t="shared" si="103"/>
        <v>0</v>
      </c>
    </row>
    <row r="501" spans="1:20" x14ac:dyDescent="0.25">
      <c r="A501" s="14">
        <v>561</v>
      </c>
      <c r="B501" s="15" t="s">
        <v>648</v>
      </c>
      <c r="C501" s="16">
        <v>297367</v>
      </c>
      <c r="D501" s="146" t="s">
        <v>724</v>
      </c>
      <c r="F501" s="18">
        <f t="shared" si="92"/>
        <v>0</v>
      </c>
      <c r="G501" s="6">
        <f>VLOOKUP(A501,RANGE2,9,FALSE())</f>
        <v>0</v>
      </c>
      <c r="H501" s="19">
        <v>120280000</v>
      </c>
      <c r="I501" s="20">
        <v>0</v>
      </c>
      <c r="J501" s="20">
        <v>1</v>
      </c>
      <c r="K501" s="20">
        <v>0</v>
      </c>
      <c r="L501" s="21">
        <f t="shared" si="93"/>
        <v>0</v>
      </c>
      <c r="M501" s="21">
        <f t="shared" si="94"/>
        <v>297367</v>
      </c>
      <c r="N501" s="21">
        <f t="shared" si="95"/>
        <v>0</v>
      </c>
      <c r="O501" s="7">
        <f t="shared" si="96"/>
        <v>0</v>
      </c>
      <c r="P501" s="7">
        <f t="shared" si="97"/>
        <v>0</v>
      </c>
      <c r="Q501" s="7">
        <f t="shared" si="98"/>
        <v>0</v>
      </c>
      <c r="R501" s="22">
        <f t="shared" si="102"/>
        <v>0</v>
      </c>
      <c r="S501" s="6">
        <f t="shared" si="99"/>
        <v>120280000</v>
      </c>
      <c r="T501" s="6">
        <f t="shared" si="103"/>
        <v>0</v>
      </c>
    </row>
    <row r="502" spans="1:20" x14ac:dyDescent="0.25">
      <c r="A502" s="14">
        <v>2014</v>
      </c>
      <c r="B502" s="15" t="s">
        <v>649</v>
      </c>
      <c r="C502" s="16">
        <v>1806</v>
      </c>
      <c r="D502" s="17" t="s">
        <v>231</v>
      </c>
      <c r="E502" s="144">
        <v>45744</v>
      </c>
      <c r="F502" s="18">
        <f t="shared" si="92"/>
        <v>2.4280660377358491E-2</v>
      </c>
      <c r="G502" s="6">
        <f>VLOOKUP(A502,RANGE2,9,FALSE())</f>
        <v>15442.5</v>
      </c>
      <c r="H502" s="19">
        <v>636000</v>
      </c>
      <c r="I502" s="20">
        <v>1</v>
      </c>
      <c r="J502" s="20">
        <v>0</v>
      </c>
      <c r="K502" s="20">
        <v>0</v>
      </c>
      <c r="L502" s="21">
        <f t="shared" si="93"/>
        <v>1806</v>
      </c>
      <c r="M502" s="21">
        <f t="shared" si="94"/>
        <v>0</v>
      </c>
      <c r="N502" s="21">
        <f t="shared" si="95"/>
        <v>0</v>
      </c>
      <c r="O502" s="7">
        <f t="shared" si="96"/>
        <v>15442.5</v>
      </c>
      <c r="P502" s="7">
        <f t="shared" si="97"/>
        <v>0</v>
      </c>
      <c r="Q502" s="7">
        <f t="shared" si="98"/>
        <v>0</v>
      </c>
      <c r="R502" s="22">
        <f t="shared" si="102"/>
        <v>636000</v>
      </c>
      <c r="S502" s="6">
        <f t="shared" si="99"/>
        <v>0</v>
      </c>
      <c r="T502" s="6">
        <f t="shared" si="103"/>
        <v>0</v>
      </c>
    </row>
    <row r="503" spans="1:20" x14ac:dyDescent="0.25">
      <c r="A503" s="14">
        <v>5532</v>
      </c>
      <c r="B503" s="15" t="s">
        <v>650</v>
      </c>
      <c r="C503" s="16">
        <v>19200</v>
      </c>
      <c r="D503" s="17" t="s">
        <v>130</v>
      </c>
      <c r="F503" s="18" t="str">
        <f t="shared" si="92"/>
        <v/>
      </c>
      <c r="G503" s="6" t="s">
        <v>35</v>
      </c>
      <c r="H503" s="19">
        <v>3667200</v>
      </c>
      <c r="I503" s="20">
        <v>0</v>
      </c>
      <c r="J503" s="20">
        <v>1</v>
      </c>
      <c r="K503" s="20">
        <v>0</v>
      </c>
      <c r="L503" s="21">
        <f t="shared" si="93"/>
        <v>0</v>
      </c>
      <c r="M503" s="21">
        <f t="shared" si="94"/>
        <v>19200</v>
      </c>
      <c r="N503" s="21">
        <f t="shared" si="95"/>
        <v>0</v>
      </c>
      <c r="O503" s="7" t="str">
        <f t="shared" si="96"/>
        <v/>
      </c>
      <c r="P503" s="7" t="str">
        <f t="shared" si="97"/>
        <v/>
      </c>
      <c r="Q503" s="7" t="str">
        <f t="shared" si="98"/>
        <v/>
      </c>
      <c r="R503" s="22">
        <f t="shared" si="102"/>
        <v>0</v>
      </c>
      <c r="S503" s="6">
        <f t="shared" si="99"/>
        <v>3667200</v>
      </c>
      <c r="T503" s="6">
        <f t="shared" si="103"/>
        <v>0</v>
      </c>
    </row>
    <row r="504" spans="1:20" x14ac:dyDescent="0.25">
      <c r="A504" s="14">
        <v>5533</v>
      </c>
      <c r="B504" s="15" t="s">
        <v>651</v>
      </c>
      <c r="C504" s="16">
        <v>93</v>
      </c>
      <c r="D504" s="17">
        <v>2018</v>
      </c>
      <c r="F504" s="18" t="str">
        <f t="shared" si="92"/>
        <v/>
      </c>
      <c r="G504" s="6" t="s">
        <v>35</v>
      </c>
      <c r="H504" s="19">
        <v>109000</v>
      </c>
      <c r="I504" s="20">
        <v>0</v>
      </c>
      <c r="J504" s="20">
        <v>1</v>
      </c>
      <c r="K504" s="20">
        <v>0</v>
      </c>
      <c r="L504" s="21">
        <f t="shared" si="93"/>
        <v>0</v>
      </c>
      <c r="M504" s="21">
        <f t="shared" si="94"/>
        <v>93</v>
      </c>
      <c r="N504" s="21">
        <f t="shared" si="95"/>
        <v>0</v>
      </c>
      <c r="O504" s="7" t="str">
        <f t="shared" si="96"/>
        <v/>
      </c>
      <c r="P504" s="7" t="str">
        <f t="shared" si="97"/>
        <v/>
      </c>
      <c r="Q504" s="7" t="str">
        <f t="shared" si="98"/>
        <v/>
      </c>
      <c r="R504" s="22">
        <f t="shared" si="102"/>
        <v>0</v>
      </c>
      <c r="S504" s="6">
        <f t="shared" si="99"/>
        <v>109000</v>
      </c>
      <c r="T504" s="6">
        <f t="shared" si="103"/>
        <v>0</v>
      </c>
    </row>
    <row r="505" spans="1:20" x14ac:dyDescent="0.25">
      <c r="A505" s="14">
        <v>5534</v>
      </c>
      <c r="B505" s="15" t="s">
        <v>652</v>
      </c>
      <c r="C505" s="16">
        <v>134</v>
      </c>
      <c r="D505" s="17" t="s">
        <v>61</v>
      </c>
      <c r="F505" s="18" t="str">
        <f t="shared" si="92"/>
        <v/>
      </c>
      <c r="G505" s="6" t="s">
        <v>35</v>
      </c>
      <c r="H505" s="19">
        <v>109000</v>
      </c>
      <c r="I505" s="20">
        <v>0</v>
      </c>
      <c r="J505" s="20">
        <v>1</v>
      </c>
      <c r="K505" s="20">
        <v>0</v>
      </c>
      <c r="L505" s="21">
        <f t="shared" si="93"/>
        <v>0</v>
      </c>
      <c r="M505" s="21">
        <f t="shared" si="94"/>
        <v>134</v>
      </c>
      <c r="N505" s="21">
        <f t="shared" si="95"/>
        <v>0</v>
      </c>
      <c r="O505" s="7" t="str">
        <f t="shared" si="96"/>
        <v/>
      </c>
      <c r="P505" s="7" t="str">
        <f t="shared" si="97"/>
        <v/>
      </c>
      <c r="Q505" s="7" t="str">
        <f t="shared" si="98"/>
        <v/>
      </c>
      <c r="R505" s="22">
        <f t="shared" si="102"/>
        <v>0</v>
      </c>
      <c r="S505" s="6">
        <f t="shared" si="99"/>
        <v>109000</v>
      </c>
      <c r="T505" s="6">
        <f t="shared" si="103"/>
        <v>0</v>
      </c>
    </row>
    <row r="506" spans="1:20" x14ac:dyDescent="0.25">
      <c r="A506" s="14">
        <v>5535</v>
      </c>
      <c r="B506" s="15" t="s">
        <v>653</v>
      </c>
      <c r="C506" s="16">
        <v>3992</v>
      </c>
      <c r="D506" s="17" t="s">
        <v>142</v>
      </c>
      <c r="E506" s="144">
        <v>44783</v>
      </c>
      <c r="F506" s="18" t="str">
        <f t="shared" si="92"/>
        <v/>
      </c>
      <c r="G506" s="6" t="s">
        <v>35</v>
      </c>
      <c r="H506" s="19">
        <v>1333000</v>
      </c>
      <c r="I506" s="20">
        <v>0</v>
      </c>
      <c r="J506" s="20">
        <v>1</v>
      </c>
      <c r="K506" s="20">
        <v>0</v>
      </c>
      <c r="L506" s="21">
        <f t="shared" si="93"/>
        <v>0</v>
      </c>
      <c r="M506" s="21">
        <f t="shared" si="94"/>
        <v>3992</v>
      </c>
      <c r="N506" s="21">
        <f t="shared" si="95"/>
        <v>0</v>
      </c>
      <c r="O506" s="7" t="str">
        <f t="shared" si="96"/>
        <v/>
      </c>
      <c r="P506" s="7" t="str">
        <f t="shared" si="97"/>
        <v/>
      </c>
      <c r="Q506" s="7" t="str">
        <f t="shared" si="98"/>
        <v/>
      </c>
      <c r="R506" s="22">
        <f t="shared" si="102"/>
        <v>0</v>
      </c>
      <c r="S506" s="6">
        <f t="shared" si="99"/>
        <v>1333000</v>
      </c>
      <c r="T506" s="6">
        <f t="shared" si="103"/>
        <v>0</v>
      </c>
    </row>
    <row r="507" spans="1:20" x14ac:dyDescent="0.25">
      <c r="A507" s="14">
        <v>204</v>
      </c>
      <c r="B507" s="15" t="s">
        <v>654</v>
      </c>
      <c r="C507" s="16">
        <v>166953</v>
      </c>
      <c r="D507" s="17" t="s">
        <v>94</v>
      </c>
      <c r="E507" s="144">
        <v>45033</v>
      </c>
      <c r="F507" s="18">
        <f t="shared" si="92"/>
        <v>0.35708844761672359</v>
      </c>
      <c r="G507" s="6">
        <f t="shared" ref="G507:G514" si="104">VLOOKUP(A507,RANGE2,9,FALSE())</f>
        <v>17560181.5</v>
      </c>
      <c r="H507" s="19">
        <v>49176000</v>
      </c>
      <c r="I507" s="20">
        <v>1</v>
      </c>
      <c r="J507" s="20">
        <v>0</v>
      </c>
      <c r="K507" s="20">
        <v>0</v>
      </c>
      <c r="L507" s="21">
        <f t="shared" si="93"/>
        <v>166953</v>
      </c>
      <c r="M507" s="21">
        <f t="shared" si="94"/>
        <v>0</v>
      </c>
      <c r="N507" s="21">
        <f t="shared" si="95"/>
        <v>0</v>
      </c>
      <c r="O507" s="7">
        <f t="shared" si="96"/>
        <v>17560181.5</v>
      </c>
      <c r="P507" s="7">
        <f t="shared" si="97"/>
        <v>0</v>
      </c>
      <c r="Q507" s="7">
        <f t="shared" si="98"/>
        <v>0</v>
      </c>
      <c r="R507" s="22">
        <f t="shared" si="102"/>
        <v>49176000</v>
      </c>
      <c r="S507" s="6">
        <f t="shared" si="99"/>
        <v>0</v>
      </c>
      <c r="T507" s="6">
        <f t="shared" si="103"/>
        <v>0</v>
      </c>
    </row>
    <row r="508" spans="1:20" x14ac:dyDescent="0.25">
      <c r="A508" s="14">
        <v>535</v>
      </c>
      <c r="B508" s="15" t="s">
        <v>655</v>
      </c>
      <c r="C508" s="16">
        <v>60</v>
      </c>
      <c r="D508" s="146" t="s">
        <v>764</v>
      </c>
      <c r="F508" s="18" t="str">
        <f t="shared" si="92"/>
        <v/>
      </c>
      <c r="G508" s="6" t="s">
        <v>35</v>
      </c>
      <c r="H508" s="19">
        <v>76000</v>
      </c>
      <c r="I508" s="20">
        <v>0</v>
      </c>
      <c r="J508" s="20">
        <v>1</v>
      </c>
      <c r="K508" s="20">
        <v>0</v>
      </c>
      <c r="L508" s="21">
        <f t="shared" si="93"/>
        <v>0</v>
      </c>
      <c r="M508" s="21">
        <f t="shared" si="94"/>
        <v>60</v>
      </c>
      <c r="N508" s="21">
        <f t="shared" si="95"/>
        <v>0</v>
      </c>
      <c r="O508" s="7" t="str">
        <f t="shared" si="96"/>
        <v/>
      </c>
      <c r="P508" s="7" t="str">
        <f t="shared" si="97"/>
        <v/>
      </c>
      <c r="Q508" s="7" t="str">
        <f t="shared" si="98"/>
        <v/>
      </c>
      <c r="R508" s="22">
        <f t="shared" ref="R508:R539" si="105">H508*I508</f>
        <v>0</v>
      </c>
      <c r="S508" s="6">
        <f t="shared" si="99"/>
        <v>76000</v>
      </c>
      <c r="T508" s="6">
        <f t="shared" ref="T508:T539" si="106">H508*K508</f>
        <v>0</v>
      </c>
    </row>
    <row r="509" spans="1:20" x14ac:dyDescent="0.25">
      <c r="A509" s="14">
        <v>532</v>
      </c>
      <c r="B509" s="15" t="s">
        <v>656</v>
      </c>
      <c r="C509" s="16">
        <v>116364</v>
      </c>
      <c r="D509" s="17" t="s">
        <v>176</v>
      </c>
      <c r="E509" s="144">
        <v>46163</v>
      </c>
      <c r="F509" s="18">
        <f t="shared" si="92"/>
        <v>4.1650050570726772E-2</v>
      </c>
      <c r="G509" s="6">
        <f t="shared" si="104"/>
        <v>1441300</v>
      </c>
      <c r="H509" s="19">
        <v>34605000</v>
      </c>
      <c r="I509" s="20">
        <v>0</v>
      </c>
      <c r="J509" s="20">
        <v>1</v>
      </c>
      <c r="K509" s="20">
        <v>0</v>
      </c>
      <c r="L509" s="21">
        <f t="shared" si="93"/>
        <v>0</v>
      </c>
      <c r="M509" s="21">
        <f t="shared" si="94"/>
        <v>116364</v>
      </c>
      <c r="N509" s="21">
        <f t="shared" si="95"/>
        <v>0</v>
      </c>
      <c r="O509" s="7">
        <f t="shared" si="96"/>
        <v>0</v>
      </c>
      <c r="P509" s="7">
        <f t="shared" si="97"/>
        <v>1441300</v>
      </c>
      <c r="Q509" s="7">
        <f t="shared" si="98"/>
        <v>0</v>
      </c>
      <c r="R509" s="22">
        <f t="shared" si="105"/>
        <v>0</v>
      </c>
      <c r="S509" s="6">
        <f t="shared" si="99"/>
        <v>34605000</v>
      </c>
      <c r="T509" s="6">
        <f t="shared" si="106"/>
        <v>0</v>
      </c>
    </row>
    <row r="510" spans="1:20" x14ac:dyDescent="0.25">
      <c r="A510" s="14">
        <v>534</v>
      </c>
      <c r="B510" s="15" t="s">
        <v>657</v>
      </c>
      <c r="C510" s="16">
        <v>51875</v>
      </c>
      <c r="D510" s="17" t="s">
        <v>52</v>
      </c>
      <c r="E510" s="144">
        <v>46163</v>
      </c>
      <c r="F510" s="18">
        <f t="shared" si="92"/>
        <v>7.4021692571288711E-2</v>
      </c>
      <c r="G510" s="6">
        <f t="shared" si="104"/>
        <v>1209662.5</v>
      </c>
      <c r="H510" s="19">
        <v>16342000</v>
      </c>
      <c r="I510" s="20">
        <v>0</v>
      </c>
      <c r="J510" s="20">
        <v>1</v>
      </c>
      <c r="K510" s="20">
        <v>0</v>
      </c>
      <c r="L510" s="21">
        <f t="shared" si="93"/>
        <v>0</v>
      </c>
      <c r="M510" s="21">
        <f t="shared" si="94"/>
        <v>51875</v>
      </c>
      <c r="N510" s="21">
        <f t="shared" si="95"/>
        <v>0</v>
      </c>
      <c r="O510" s="7">
        <f t="shared" si="96"/>
        <v>0</v>
      </c>
      <c r="P510" s="7">
        <f t="shared" si="97"/>
        <v>1209662.5</v>
      </c>
      <c r="Q510" s="7">
        <f t="shared" si="98"/>
        <v>0</v>
      </c>
      <c r="R510" s="22">
        <f t="shared" si="105"/>
        <v>0</v>
      </c>
      <c r="S510" s="6">
        <f t="shared" si="99"/>
        <v>16342000</v>
      </c>
      <c r="T510" s="6">
        <f t="shared" si="106"/>
        <v>0</v>
      </c>
    </row>
    <row r="511" spans="1:20" x14ac:dyDescent="0.25">
      <c r="A511" s="14">
        <v>536</v>
      </c>
      <c r="B511" s="15" t="s">
        <v>658</v>
      </c>
      <c r="C511" s="16">
        <v>909</v>
      </c>
      <c r="D511" s="146" t="s">
        <v>724</v>
      </c>
      <c r="F511" s="18">
        <f t="shared" si="92"/>
        <v>0</v>
      </c>
      <c r="G511" s="6">
        <f t="shared" si="104"/>
        <v>0</v>
      </c>
      <c r="H511" s="19">
        <v>549750</v>
      </c>
      <c r="I511" s="20">
        <v>0</v>
      </c>
      <c r="J511" s="20">
        <v>1</v>
      </c>
      <c r="K511" s="20">
        <v>0</v>
      </c>
      <c r="L511" s="21">
        <f t="shared" si="93"/>
        <v>0</v>
      </c>
      <c r="M511" s="21">
        <f t="shared" si="94"/>
        <v>909</v>
      </c>
      <c r="N511" s="21">
        <f t="shared" si="95"/>
        <v>0</v>
      </c>
      <c r="O511" s="7">
        <f t="shared" si="96"/>
        <v>0</v>
      </c>
      <c r="P511" s="7">
        <f t="shared" si="97"/>
        <v>0</v>
      </c>
      <c r="Q511" s="7">
        <f t="shared" si="98"/>
        <v>0</v>
      </c>
      <c r="R511" s="22">
        <f t="shared" si="105"/>
        <v>0</v>
      </c>
      <c r="S511" s="6">
        <f t="shared" si="99"/>
        <v>549750</v>
      </c>
      <c r="T511" s="6">
        <f t="shared" si="106"/>
        <v>0</v>
      </c>
    </row>
    <row r="512" spans="1:20" x14ac:dyDescent="0.25">
      <c r="A512" s="14">
        <v>2078</v>
      </c>
      <c r="B512" s="15" t="s">
        <v>659</v>
      </c>
      <c r="C512" s="16">
        <v>7973</v>
      </c>
      <c r="D512" s="17" t="s">
        <v>240</v>
      </c>
      <c r="E512" s="144">
        <v>45686</v>
      </c>
      <c r="F512" s="18">
        <f t="shared" si="92"/>
        <v>1.0396484118291347</v>
      </c>
      <c r="G512" s="6">
        <f t="shared" si="104"/>
        <v>949199</v>
      </c>
      <c r="H512" s="19">
        <v>913000</v>
      </c>
      <c r="I512" s="20">
        <v>0</v>
      </c>
      <c r="J512" s="20">
        <v>1</v>
      </c>
      <c r="K512" s="20">
        <v>0</v>
      </c>
      <c r="L512" s="21">
        <f t="shared" si="93"/>
        <v>0</v>
      </c>
      <c r="M512" s="21">
        <f t="shared" si="94"/>
        <v>7973</v>
      </c>
      <c r="N512" s="21">
        <f t="shared" si="95"/>
        <v>0</v>
      </c>
      <c r="O512" s="7">
        <f t="shared" si="96"/>
        <v>0</v>
      </c>
      <c r="P512" s="7">
        <f t="shared" si="97"/>
        <v>949199</v>
      </c>
      <c r="Q512" s="7">
        <f t="shared" si="98"/>
        <v>0</v>
      </c>
      <c r="R512" s="22">
        <f t="shared" si="105"/>
        <v>0</v>
      </c>
      <c r="S512" s="6">
        <f t="shared" si="99"/>
        <v>913000</v>
      </c>
      <c r="T512" s="6">
        <f t="shared" si="106"/>
        <v>0</v>
      </c>
    </row>
    <row r="513" spans="1:20" x14ac:dyDescent="0.25">
      <c r="A513" s="14">
        <v>2373</v>
      </c>
      <c r="B513" s="15" t="s">
        <v>660</v>
      </c>
      <c r="C513" s="16">
        <v>58627</v>
      </c>
      <c r="D513" s="17" t="s">
        <v>265</v>
      </c>
      <c r="E513" s="144">
        <v>44461</v>
      </c>
      <c r="F513" s="18">
        <f t="shared" si="92"/>
        <v>0</v>
      </c>
      <c r="G513" s="6">
        <f t="shared" si="104"/>
        <v>0</v>
      </c>
      <c r="H513" s="19">
        <v>24346000</v>
      </c>
      <c r="I513" s="20">
        <v>0</v>
      </c>
      <c r="J513" s="20">
        <v>1</v>
      </c>
      <c r="K513" s="20">
        <v>0</v>
      </c>
      <c r="L513" s="21">
        <f t="shared" si="93"/>
        <v>0</v>
      </c>
      <c r="M513" s="21">
        <f t="shared" si="94"/>
        <v>58627</v>
      </c>
      <c r="N513" s="21">
        <f t="shared" si="95"/>
        <v>0</v>
      </c>
      <c r="O513" s="7">
        <f t="shared" si="96"/>
        <v>0</v>
      </c>
      <c r="P513" s="7">
        <f t="shared" si="97"/>
        <v>0</v>
      </c>
      <c r="Q513" s="7">
        <f t="shared" si="98"/>
        <v>0</v>
      </c>
      <c r="R513" s="22">
        <f t="shared" si="105"/>
        <v>0</v>
      </c>
      <c r="S513" s="6">
        <f t="shared" si="99"/>
        <v>24346000</v>
      </c>
      <c r="T513" s="6">
        <f t="shared" si="106"/>
        <v>0</v>
      </c>
    </row>
    <row r="514" spans="1:20" x14ac:dyDescent="0.25">
      <c r="A514" s="14">
        <v>63</v>
      </c>
      <c r="B514" s="15" t="s">
        <v>661</v>
      </c>
      <c r="C514" s="16">
        <v>8105</v>
      </c>
      <c r="D514" s="17" t="s">
        <v>662</v>
      </c>
      <c r="E514" s="144">
        <v>45231</v>
      </c>
      <c r="F514" s="18">
        <f t="shared" ref="F514:F548" si="107">IF(G514="no data","",G514/H514)</f>
        <v>0</v>
      </c>
      <c r="G514" s="6">
        <f t="shared" si="104"/>
        <v>0</v>
      </c>
      <c r="H514" s="19">
        <v>2493000</v>
      </c>
      <c r="I514" s="20">
        <v>1</v>
      </c>
      <c r="J514" s="20">
        <v>0</v>
      </c>
      <c r="K514" s="20">
        <v>0</v>
      </c>
      <c r="L514" s="21">
        <f t="shared" ref="L514:L548" si="108">$C514*I514</f>
        <v>8105</v>
      </c>
      <c r="M514" s="21">
        <f t="shared" ref="M514:M548" si="109">$C514*J514</f>
        <v>0</v>
      </c>
      <c r="N514" s="21">
        <f t="shared" ref="N514:N548" si="110">$C514*K514</f>
        <v>0</v>
      </c>
      <c r="O514" s="7">
        <f t="shared" ref="O514:O548" si="111">IF($G514="No Data","",$G514*I514)</f>
        <v>0</v>
      </c>
      <c r="P514" s="7">
        <f t="shared" ref="P514:P548" si="112">IF($G514="No Data","",$G514*J514)</f>
        <v>0</v>
      </c>
      <c r="Q514" s="7">
        <f t="shared" ref="Q514:Q548" si="113">IF($G514="No Data","",$G514*K514)</f>
        <v>0</v>
      </c>
      <c r="R514" s="22">
        <f t="shared" si="105"/>
        <v>2493000</v>
      </c>
      <c r="S514" s="6">
        <f t="shared" ref="S514:S548" si="114">H514*J514</f>
        <v>0</v>
      </c>
      <c r="T514" s="6">
        <f t="shared" si="106"/>
        <v>0</v>
      </c>
    </row>
    <row r="515" spans="1:20" x14ac:dyDescent="0.25">
      <c r="A515" s="14">
        <v>1150</v>
      </c>
      <c r="B515" s="15" t="s">
        <v>663</v>
      </c>
      <c r="C515" s="16">
        <v>1563362</v>
      </c>
      <c r="D515" s="17" t="s">
        <v>73</v>
      </c>
      <c r="E515" s="144">
        <v>40239</v>
      </c>
      <c r="F515" s="18" t="str">
        <f t="shared" si="107"/>
        <v/>
      </c>
      <c r="G515" s="6" t="s">
        <v>35</v>
      </c>
      <c r="H515" s="19">
        <v>452280000</v>
      </c>
      <c r="I515" s="20">
        <v>0.03</v>
      </c>
      <c r="J515" s="20">
        <v>0</v>
      </c>
      <c r="K515" s="20">
        <v>0.97</v>
      </c>
      <c r="L515" s="21">
        <f t="shared" si="108"/>
        <v>46900.86</v>
      </c>
      <c r="M515" s="21">
        <f t="shared" si="109"/>
        <v>0</v>
      </c>
      <c r="N515" s="21">
        <f t="shared" si="110"/>
        <v>1516461.14</v>
      </c>
      <c r="O515" s="7" t="str">
        <f t="shared" si="111"/>
        <v/>
      </c>
      <c r="P515" s="7" t="str">
        <f t="shared" si="112"/>
        <v/>
      </c>
      <c r="Q515" s="7" t="str">
        <f t="shared" si="113"/>
        <v/>
      </c>
      <c r="R515" s="22">
        <f t="shared" si="105"/>
        <v>13568400</v>
      </c>
      <c r="S515" s="6">
        <f t="shared" si="114"/>
        <v>0</v>
      </c>
      <c r="T515" s="6">
        <f t="shared" si="106"/>
        <v>438711600</v>
      </c>
    </row>
    <row r="516" spans="1:20" x14ac:dyDescent="0.25">
      <c r="A516" s="14">
        <v>3714</v>
      </c>
      <c r="B516" s="15" t="s">
        <v>664</v>
      </c>
      <c r="C516" s="16">
        <v>68637</v>
      </c>
      <c r="D516" s="17" t="s">
        <v>90</v>
      </c>
      <c r="F516" s="18" t="str">
        <f t="shared" si="107"/>
        <v/>
      </c>
      <c r="G516" s="6" t="s">
        <v>35</v>
      </c>
      <c r="H516" s="19">
        <v>25860000</v>
      </c>
      <c r="I516" s="20">
        <v>0</v>
      </c>
      <c r="J516" s="20">
        <v>0</v>
      </c>
      <c r="K516" s="20">
        <v>1</v>
      </c>
      <c r="L516" s="21">
        <f t="shared" si="108"/>
        <v>0</v>
      </c>
      <c r="M516" s="21">
        <f t="shared" si="109"/>
        <v>0</v>
      </c>
      <c r="N516" s="21">
        <f t="shared" si="110"/>
        <v>68637</v>
      </c>
      <c r="O516" s="7" t="str">
        <f t="shared" si="111"/>
        <v/>
      </c>
      <c r="P516" s="7" t="str">
        <f t="shared" si="112"/>
        <v/>
      </c>
      <c r="Q516" s="7" t="str">
        <f t="shared" si="113"/>
        <v/>
      </c>
      <c r="R516" s="22">
        <f t="shared" si="105"/>
        <v>0</v>
      </c>
      <c r="S516" s="6">
        <f t="shared" si="114"/>
        <v>0</v>
      </c>
      <c r="T516" s="6">
        <f t="shared" si="106"/>
        <v>25860000</v>
      </c>
    </row>
    <row r="517" spans="1:20" x14ac:dyDescent="0.25">
      <c r="A517" s="14">
        <v>623</v>
      </c>
      <c r="B517" s="15" t="s">
        <v>665</v>
      </c>
      <c r="C517" s="16">
        <v>2100</v>
      </c>
      <c r="D517" s="17" t="s">
        <v>321</v>
      </c>
      <c r="E517" s="144">
        <v>44775</v>
      </c>
      <c r="F517" s="18">
        <f t="shared" si="107"/>
        <v>4.7717324999999998E-2</v>
      </c>
      <c r="G517" s="6">
        <f>VLOOKUP(A517,RANGE2,9,FALSE())</f>
        <v>5726.0789999999997</v>
      </c>
      <c r="H517" s="19">
        <v>120000</v>
      </c>
      <c r="I517" s="20">
        <v>1</v>
      </c>
      <c r="J517" s="20">
        <v>0</v>
      </c>
      <c r="K517" s="20">
        <v>0</v>
      </c>
      <c r="L517" s="21">
        <f t="shared" si="108"/>
        <v>2100</v>
      </c>
      <c r="M517" s="21">
        <f t="shared" si="109"/>
        <v>0</v>
      </c>
      <c r="N517" s="21">
        <f t="shared" si="110"/>
        <v>0</v>
      </c>
      <c r="O517" s="7">
        <f t="shared" si="111"/>
        <v>5726.0789999999997</v>
      </c>
      <c r="P517" s="7">
        <f t="shared" si="112"/>
        <v>0</v>
      </c>
      <c r="Q517" s="7">
        <f t="shared" si="113"/>
        <v>0</v>
      </c>
      <c r="R517" s="22">
        <f t="shared" si="105"/>
        <v>120000</v>
      </c>
      <c r="S517" s="6">
        <f t="shared" si="114"/>
        <v>0</v>
      </c>
      <c r="T517" s="6">
        <f t="shared" si="106"/>
        <v>0</v>
      </c>
    </row>
    <row r="518" spans="1:20" x14ac:dyDescent="0.25">
      <c r="A518" s="14">
        <v>1998</v>
      </c>
      <c r="B518" s="15" t="s">
        <v>666</v>
      </c>
      <c r="C518" s="16">
        <v>21416</v>
      </c>
      <c r="D518" s="17" t="s">
        <v>432</v>
      </c>
      <c r="E518" s="144">
        <v>40241</v>
      </c>
      <c r="F518" s="18" t="str">
        <f t="shared" si="107"/>
        <v/>
      </c>
      <c r="G518" s="6" t="s">
        <v>35</v>
      </c>
      <c r="H518" s="19">
        <v>15954000</v>
      </c>
      <c r="I518" s="20">
        <v>0</v>
      </c>
      <c r="J518" s="20">
        <v>0</v>
      </c>
      <c r="K518" s="20">
        <v>1</v>
      </c>
      <c r="L518" s="21">
        <f t="shared" si="108"/>
        <v>0</v>
      </c>
      <c r="M518" s="21">
        <f t="shared" si="109"/>
        <v>0</v>
      </c>
      <c r="N518" s="21">
        <f t="shared" si="110"/>
        <v>21416</v>
      </c>
      <c r="O518" s="7" t="str">
        <f t="shared" si="111"/>
        <v/>
      </c>
      <c r="P518" s="7" t="str">
        <f t="shared" si="112"/>
        <v/>
      </c>
      <c r="Q518" s="7" t="str">
        <f t="shared" si="113"/>
        <v/>
      </c>
      <c r="R518" s="22">
        <f t="shared" si="105"/>
        <v>0</v>
      </c>
      <c r="S518" s="6">
        <f t="shared" si="114"/>
        <v>0</v>
      </c>
      <c r="T518" s="6">
        <f t="shared" si="106"/>
        <v>15954000</v>
      </c>
    </row>
    <row r="519" spans="1:20" x14ac:dyDescent="0.25">
      <c r="A519" s="14">
        <v>3708</v>
      </c>
      <c r="B519" s="15" t="s">
        <v>667</v>
      </c>
      <c r="C519" s="16">
        <v>30031</v>
      </c>
      <c r="D519" s="17" t="s">
        <v>48</v>
      </c>
      <c r="E519" s="144">
        <v>41354</v>
      </c>
      <c r="F519" s="18" t="str">
        <f t="shared" si="107"/>
        <v/>
      </c>
      <c r="G519" s="6" t="s">
        <v>35</v>
      </c>
      <c r="H519" s="19">
        <v>14307000</v>
      </c>
      <c r="I519" s="20">
        <v>0</v>
      </c>
      <c r="J519" s="20">
        <v>0</v>
      </c>
      <c r="K519" s="20">
        <v>1</v>
      </c>
      <c r="L519" s="21">
        <f t="shared" si="108"/>
        <v>0</v>
      </c>
      <c r="M519" s="21">
        <f t="shared" si="109"/>
        <v>0</v>
      </c>
      <c r="N519" s="21">
        <f t="shared" si="110"/>
        <v>30031</v>
      </c>
      <c r="O519" s="7" t="str">
        <f t="shared" si="111"/>
        <v/>
      </c>
      <c r="P519" s="7" t="str">
        <f t="shared" si="112"/>
        <v/>
      </c>
      <c r="Q519" s="7" t="str">
        <f t="shared" si="113"/>
        <v/>
      </c>
      <c r="R519" s="22">
        <f t="shared" si="105"/>
        <v>0</v>
      </c>
      <c r="S519" s="6">
        <f t="shared" si="114"/>
        <v>0</v>
      </c>
      <c r="T519" s="6">
        <f t="shared" si="106"/>
        <v>14307000</v>
      </c>
    </row>
    <row r="520" spans="1:20" x14ac:dyDescent="0.25">
      <c r="A520" s="14">
        <v>9971</v>
      </c>
      <c r="B520" s="15" t="s">
        <v>668</v>
      </c>
      <c r="C520" s="16">
        <v>47890</v>
      </c>
      <c r="D520" s="17" t="s">
        <v>102</v>
      </c>
      <c r="F520" s="18" t="str">
        <f t="shared" si="107"/>
        <v/>
      </c>
      <c r="G520" s="6" t="s">
        <v>35</v>
      </c>
      <c r="H520" s="19">
        <v>21514000</v>
      </c>
      <c r="I520" s="20">
        <v>0</v>
      </c>
      <c r="J520" s="20">
        <v>0</v>
      </c>
      <c r="K520" s="20">
        <v>1</v>
      </c>
      <c r="L520" s="21">
        <f t="shared" si="108"/>
        <v>0</v>
      </c>
      <c r="M520" s="21">
        <f t="shared" si="109"/>
        <v>0</v>
      </c>
      <c r="N520" s="21">
        <f t="shared" si="110"/>
        <v>47890</v>
      </c>
      <c r="O520" s="7" t="str">
        <f t="shared" si="111"/>
        <v/>
      </c>
      <c r="P520" s="7" t="str">
        <f t="shared" si="112"/>
        <v/>
      </c>
      <c r="Q520" s="7" t="str">
        <f t="shared" si="113"/>
        <v/>
      </c>
      <c r="R520" s="22">
        <f t="shared" si="105"/>
        <v>0</v>
      </c>
      <c r="S520" s="6">
        <f t="shared" si="114"/>
        <v>0</v>
      </c>
      <c r="T520" s="6">
        <f t="shared" si="106"/>
        <v>21514000</v>
      </c>
    </row>
    <row r="521" spans="1:20" x14ac:dyDescent="0.25">
      <c r="A521" s="14">
        <v>8997</v>
      </c>
      <c r="B521" s="15" t="s">
        <v>669</v>
      </c>
      <c r="C521" s="16">
        <v>24484</v>
      </c>
      <c r="D521" s="17" t="s">
        <v>127</v>
      </c>
      <c r="E521" s="144">
        <v>40241</v>
      </c>
      <c r="F521" s="18" t="str">
        <f t="shared" si="107"/>
        <v/>
      </c>
      <c r="G521" s="6" t="s">
        <v>35</v>
      </c>
      <c r="H521" s="19">
        <v>5210000</v>
      </c>
      <c r="I521" s="20">
        <v>0</v>
      </c>
      <c r="J521" s="20">
        <v>0</v>
      </c>
      <c r="K521" s="20">
        <v>1</v>
      </c>
      <c r="L521" s="21">
        <f t="shared" si="108"/>
        <v>0</v>
      </c>
      <c r="M521" s="21">
        <f t="shared" si="109"/>
        <v>0</v>
      </c>
      <c r="N521" s="21">
        <f t="shared" si="110"/>
        <v>24484</v>
      </c>
      <c r="O521" s="7" t="str">
        <f t="shared" si="111"/>
        <v/>
      </c>
      <c r="P521" s="7" t="str">
        <f t="shared" si="112"/>
        <v/>
      </c>
      <c r="Q521" s="7" t="str">
        <f t="shared" si="113"/>
        <v/>
      </c>
      <c r="R521" s="22">
        <f t="shared" si="105"/>
        <v>0</v>
      </c>
      <c r="S521" s="6">
        <f t="shared" si="114"/>
        <v>0</v>
      </c>
      <c r="T521" s="6">
        <f t="shared" si="106"/>
        <v>5210000</v>
      </c>
    </row>
    <row r="522" spans="1:20" x14ac:dyDescent="0.25">
      <c r="A522" s="14">
        <v>1602</v>
      </c>
      <c r="B522" s="15" t="s">
        <v>670</v>
      </c>
      <c r="C522" s="16">
        <v>206955</v>
      </c>
      <c r="D522" s="17" t="s">
        <v>671</v>
      </c>
      <c r="F522" s="18">
        <f t="shared" si="107"/>
        <v>0</v>
      </c>
      <c r="G522" s="6">
        <v>0</v>
      </c>
      <c r="H522" s="19">
        <v>173815000</v>
      </c>
      <c r="I522" s="20">
        <v>0.17</v>
      </c>
      <c r="J522" s="20">
        <v>0</v>
      </c>
      <c r="K522" s="20">
        <v>0.83</v>
      </c>
      <c r="L522" s="21">
        <f t="shared" si="108"/>
        <v>35182.350000000006</v>
      </c>
      <c r="M522" s="21">
        <f t="shared" si="109"/>
        <v>0</v>
      </c>
      <c r="N522" s="21">
        <f t="shared" si="110"/>
        <v>171772.65</v>
      </c>
      <c r="O522" s="7">
        <f t="shared" si="111"/>
        <v>0</v>
      </c>
      <c r="P522" s="7">
        <f t="shared" si="112"/>
        <v>0</v>
      </c>
      <c r="Q522" s="7">
        <f t="shared" si="113"/>
        <v>0</v>
      </c>
      <c r="R522" s="22">
        <f t="shared" si="105"/>
        <v>29548550.000000004</v>
      </c>
      <c r="S522" s="6">
        <f t="shared" si="114"/>
        <v>0</v>
      </c>
      <c r="T522" s="6">
        <f t="shared" si="106"/>
        <v>144266450</v>
      </c>
    </row>
    <row r="523" spans="1:20" x14ac:dyDescent="0.25">
      <c r="A523" s="14">
        <v>56</v>
      </c>
      <c r="B523" s="15" t="s">
        <v>672</v>
      </c>
      <c r="C523" s="16">
        <v>6515</v>
      </c>
      <c r="D523" s="17" t="s">
        <v>673</v>
      </c>
      <c r="E523" s="144">
        <v>45002</v>
      </c>
      <c r="F523" s="18">
        <f t="shared" si="107"/>
        <v>2.6502822136563881E-3</v>
      </c>
      <c r="G523" s="6">
        <f>VLOOKUP(A523,RANGE2,9,FALSE())</f>
        <v>19251.650000000001</v>
      </c>
      <c r="H523" s="19">
        <v>7264000</v>
      </c>
      <c r="I523" s="20">
        <v>1</v>
      </c>
      <c r="J523" s="20">
        <v>0</v>
      </c>
      <c r="K523" s="20">
        <v>0</v>
      </c>
      <c r="L523" s="21">
        <f t="shared" si="108"/>
        <v>6515</v>
      </c>
      <c r="M523" s="21">
        <f t="shared" si="109"/>
        <v>0</v>
      </c>
      <c r="N523" s="21">
        <f t="shared" si="110"/>
        <v>0</v>
      </c>
      <c r="O523" s="7">
        <f t="shared" si="111"/>
        <v>19251.650000000001</v>
      </c>
      <c r="P523" s="7">
        <f t="shared" si="112"/>
        <v>0</v>
      </c>
      <c r="Q523" s="7">
        <f t="shared" si="113"/>
        <v>0</v>
      </c>
      <c r="R523" s="22">
        <f t="shared" si="105"/>
        <v>7264000</v>
      </c>
      <c r="S523" s="6">
        <f t="shared" si="114"/>
        <v>0</v>
      </c>
      <c r="T523" s="6">
        <f t="shared" si="106"/>
        <v>0</v>
      </c>
    </row>
    <row r="524" spans="1:20" x14ac:dyDescent="0.25">
      <c r="A524" s="14">
        <v>2390</v>
      </c>
      <c r="B524" s="15" t="s">
        <v>674</v>
      </c>
      <c r="C524" s="16">
        <v>7391</v>
      </c>
      <c r="D524" s="17" t="s">
        <v>168</v>
      </c>
      <c r="E524" s="144">
        <v>44655</v>
      </c>
      <c r="F524" s="18">
        <f t="shared" si="107"/>
        <v>4.5129582410824112E-2</v>
      </c>
      <c r="G524" s="6">
        <f>VLOOKUP(A524,RANGE2,9,FALSE())</f>
        <v>73380.701000000001</v>
      </c>
      <c r="H524" s="19">
        <v>1626000</v>
      </c>
      <c r="I524" s="20">
        <v>0</v>
      </c>
      <c r="J524" s="20">
        <v>1</v>
      </c>
      <c r="K524" s="20">
        <v>0</v>
      </c>
      <c r="L524" s="21">
        <f t="shared" si="108"/>
        <v>0</v>
      </c>
      <c r="M524" s="21">
        <f t="shared" si="109"/>
        <v>7391</v>
      </c>
      <c r="N524" s="21">
        <f t="shared" si="110"/>
        <v>0</v>
      </c>
      <c r="O524" s="7">
        <f t="shared" si="111"/>
        <v>0</v>
      </c>
      <c r="P524" s="7">
        <f t="shared" si="112"/>
        <v>73380.701000000001</v>
      </c>
      <c r="Q524" s="7">
        <f t="shared" si="113"/>
        <v>0</v>
      </c>
      <c r="R524" s="22">
        <f t="shared" si="105"/>
        <v>0</v>
      </c>
      <c r="S524" s="6">
        <f t="shared" si="114"/>
        <v>1626000</v>
      </c>
      <c r="T524" s="6">
        <f t="shared" si="106"/>
        <v>0</v>
      </c>
    </row>
    <row r="525" spans="1:20" x14ac:dyDescent="0.25">
      <c r="A525" s="14">
        <v>2074</v>
      </c>
      <c r="B525" s="15" t="s">
        <v>675</v>
      </c>
      <c r="C525" s="16">
        <v>8241</v>
      </c>
      <c r="D525" s="17" t="s">
        <v>240</v>
      </c>
      <c r="E525" s="144">
        <v>45686</v>
      </c>
      <c r="F525" s="18">
        <f t="shared" si="107"/>
        <v>0.94219943467336686</v>
      </c>
      <c r="G525" s="6">
        <f>VLOOKUP(A525,RANGE2,9,FALSE())</f>
        <v>749990.75</v>
      </c>
      <c r="H525" s="19">
        <v>796000</v>
      </c>
      <c r="I525" s="20">
        <v>0</v>
      </c>
      <c r="J525" s="20">
        <v>1</v>
      </c>
      <c r="K525" s="20">
        <v>0</v>
      </c>
      <c r="L525" s="21">
        <f t="shared" si="108"/>
        <v>0</v>
      </c>
      <c r="M525" s="21">
        <f t="shared" si="109"/>
        <v>8241</v>
      </c>
      <c r="N525" s="21">
        <f t="shared" si="110"/>
        <v>0</v>
      </c>
      <c r="O525" s="7">
        <f t="shared" si="111"/>
        <v>0</v>
      </c>
      <c r="P525" s="7">
        <f t="shared" si="112"/>
        <v>749990.75</v>
      </c>
      <c r="Q525" s="7">
        <f t="shared" si="113"/>
        <v>0</v>
      </c>
      <c r="R525" s="22">
        <f t="shared" si="105"/>
        <v>0</v>
      </c>
      <c r="S525" s="6">
        <f t="shared" si="114"/>
        <v>796000</v>
      </c>
      <c r="T525" s="6">
        <f t="shared" si="106"/>
        <v>0</v>
      </c>
    </row>
    <row r="526" spans="1:20" x14ac:dyDescent="0.25">
      <c r="A526" s="14">
        <v>1676</v>
      </c>
      <c r="B526" s="15" t="s">
        <v>676</v>
      </c>
      <c r="C526" s="16">
        <v>646</v>
      </c>
      <c r="D526" s="17" t="s">
        <v>339</v>
      </c>
      <c r="E526" s="144">
        <v>43846</v>
      </c>
      <c r="F526" s="18" t="str">
        <f t="shared" si="107"/>
        <v/>
      </c>
      <c r="G526" s="6" t="s">
        <v>35</v>
      </c>
      <c r="H526" s="19">
        <v>171000</v>
      </c>
      <c r="I526" s="20">
        <v>1</v>
      </c>
      <c r="J526" s="20">
        <v>0</v>
      </c>
      <c r="K526" s="20">
        <v>0</v>
      </c>
      <c r="L526" s="21">
        <f t="shared" si="108"/>
        <v>646</v>
      </c>
      <c r="M526" s="21">
        <f t="shared" si="109"/>
        <v>0</v>
      </c>
      <c r="N526" s="21">
        <f t="shared" si="110"/>
        <v>0</v>
      </c>
      <c r="O526" s="7" t="str">
        <f t="shared" si="111"/>
        <v/>
      </c>
      <c r="P526" s="7" t="str">
        <f t="shared" si="112"/>
        <v/>
      </c>
      <c r="Q526" s="7" t="str">
        <f t="shared" si="113"/>
        <v/>
      </c>
      <c r="R526" s="22">
        <f t="shared" si="105"/>
        <v>171000</v>
      </c>
      <c r="S526" s="6">
        <f t="shared" si="114"/>
        <v>0</v>
      </c>
      <c r="T526" s="6">
        <f t="shared" si="106"/>
        <v>0</v>
      </c>
    </row>
    <row r="527" spans="1:20" x14ac:dyDescent="0.25">
      <c r="A527" s="14">
        <v>1677</v>
      </c>
      <c r="B527" s="15" t="s">
        <v>677</v>
      </c>
      <c r="C527" s="16">
        <v>4480</v>
      </c>
      <c r="D527" s="17" t="s">
        <v>339</v>
      </c>
      <c r="E527" s="144">
        <v>45352</v>
      </c>
      <c r="F527" s="18">
        <f t="shared" si="107"/>
        <v>0</v>
      </c>
      <c r="G527" s="6">
        <f t="shared" ref="G527:G535" si="115">VLOOKUP(A527,RANGE2,9,FALSE())</f>
        <v>0</v>
      </c>
      <c r="H527" s="19">
        <v>1187000</v>
      </c>
      <c r="I527" s="20">
        <v>1</v>
      </c>
      <c r="J527" s="20">
        <v>0</v>
      </c>
      <c r="K527" s="20">
        <v>0</v>
      </c>
      <c r="L527" s="21">
        <f t="shared" si="108"/>
        <v>4480</v>
      </c>
      <c r="M527" s="21">
        <f t="shared" si="109"/>
        <v>0</v>
      </c>
      <c r="N527" s="21">
        <f t="shared" si="110"/>
        <v>0</v>
      </c>
      <c r="O527" s="7">
        <f t="shared" si="111"/>
        <v>0</v>
      </c>
      <c r="P527" s="7">
        <f t="shared" si="112"/>
        <v>0</v>
      </c>
      <c r="Q527" s="7">
        <f t="shared" si="113"/>
        <v>0</v>
      </c>
      <c r="R527" s="22">
        <f t="shared" si="105"/>
        <v>1187000</v>
      </c>
      <c r="S527" s="6">
        <f t="shared" si="114"/>
        <v>0</v>
      </c>
      <c r="T527" s="6">
        <f t="shared" si="106"/>
        <v>0</v>
      </c>
    </row>
    <row r="528" spans="1:20" x14ac:dyDescent="0.25">
      <c r="A528" s="14">
        <v>1680</v>
      </c>
      <c r="B528" s="15" t="s">
        <v>678</v>
      </c>
      <c r="C528" s="16">
        <v>172</v>
      </c>
      <c r="D528" s="17" t="s">
        <v>375</v>
      </c>
      <c r="E528" s="144">
        <v>45352</v>
      </c>
      <c r="F528" s="18">
        <f t="shared" si="107"/>
        <v>0.65435019999999999</v>
      </c>
      <c r="G528" s="6">
        <f t="shared" si="115"/>
        <v>26174.008000000002</v>
      </c>
      <c r="H528" s="19">
        <v>40000</v>
      </c>
      <c r="I528" s="20">
        <v>1</v>
      </c>
      <c r="J528" s="20">
        <v>0</v>
      </c>
      <c r="K528" s="20">
        <v>0</v>
      </c>
      <c r="L528" s="21">
        <f t="shared" si="108"/>
        <v>172</v>
      </c>
      <c r="M528" s="21">
        <f t="shared" si="109"/>
        <v>0</v>
      </c>
      <c r="N528" s="21">
        <f t="shared" si="110"/>
        <v>0</v>
      </c>
      <c r="O528" s="7">
        <f t="shared" si="111"/>
        <v>26174.008000000002</v>
      </c>
      <c r="P528" s="7">
        <f t="shared" si="112"/>
        <v>0</v>
      </c>
      <c r="Q528" s="7">
        <f t="shared" si="113"/>
        <v>0</v>
      </c>
      <c r="R528" s="22">
        <f t="shared" si="105"/>
        <v>40000</v>
      </c>
      <c r="S528" s="6">
        <f t="shared" si="114"/>
        <v>0</v>
      </c>
      <c r="T528" s="6">
        <f t="shared" si="106"/>
        <v>0</v>
      </c>
    </row>
    <row r="529" spans="1:20" x14ac:dyDescent="0.25">
      <c r="A529" s="14">
        <v>1679</v>
      </c>
      <c r="B529" s="15" t="s">
        <v>679</v>
      </c>
      <c r="C529" s="16">
        <v>772</v>
      </c>
      <c r="D529" s="17" t="s">
        <v>85</v>
      </c>
      <c r="E529" s="144">
        <v>45352</v>
      </c>
      <c r="F529" s="18">
        <f t="shared" si="107"/>
        <v>0</v>
      </c>
      <c r="G529" s="6">
        <f t="shared" si="115"/>
        <v>0</v>
      </c>
      <c r="H529" s="19">
        <v>193000</v>
      </c>
      <c r="I529" s="20">
        <v>1</v>
      </c>
      <c r="J529" s="20">
        <v>0</v>
      </c>
      <c r="K529" s="20">
        <v>0</v>
      </c>
      <c r="L529" s="21">
        <f t="shared" si="108"/>
        <v>772</v>
      </c>
      <c r="M529" s="21">
        <f t="shared" si="109"/>
        <v>0</v>
      </c>
      <c r="N529" s="21">
        <f t="shared" si="110"/>
        <v>0</v>
      </c>
      <c r="O529" s="7">
        <f t="shared" si="111"/>
        <v>0</v>
      </c>
      <c r="P529" s="7">
        <f t="shared" si="112"/>
        <v>0</v>
      </c>
      <c r="Q529" s="7">
        <f t="shared" si="113"/>
        <v>0</v>
      </c>
      <c r="R529" s="22">
        <f t="shared" si="105"/>
        <v>193000</v>
      </c>
      <c r="S529" s="6">
        <f t="shared" si="114"/>
        <v>0</v>
      </c>
      <c r="T529" s="6">
        <f t="shared" si="106"/>
        <v>0</v>
      </c>
    </row>
    <row r="530" spans="1:20" x14ac:dyDescent="0.25">
      <c r="A530" s="14">
        <v>2370</v>
      </c>
      <c r="B530" s="15" t="s">
        <v>680</v>
      </c>
      <c r="C530" s="16">
        <v>63078</v>
      </c>
      <c r="D530" s="17" t="s">
        <v>50</v>
      </c>
      <c r="E530" s="144">
        <v>45993</v>
      </c>
      <c r="F530" s="18">
        <f t="shared" si="107"/>
        <v>8.6187165775401071E-4</v>
      </c>
      <c r="G530" s="6">
        <f t="shared" si="115"/>
        <v>18695.72</v>
      </c>
      <c r="H530" s="19">
        <v>21692000</v>
      </c>
      <c r="I530" s="20">
        <v>0</v>
      </c>
      <c r="J530" s="20">
        <v>1</v>
      </c>
      <c r="K530" s="20">
        <v>0</v>
      </c>
      <c r="L530" s="21">
        <f t="shared" si="108"/>
        <v>0</v>
      </c>
      <c r="M530" s="21">
        <f t="shared" si="109"/>
        <v>63078</v>
      </c>
      <c r="N530" s="21">
        <f t="shared" si="110"/>
        <v>0</v>
      </c>
      <c r="O530" s="7">
        <f t="shared" si="111"/>
        <v>0</v>
      </c>
      <c r="P530" s="7">
        <f t="shared" si="112"/>
        <v>18695.72</v>
      </c>
      <c r="Q530" s="7">
        <f t="shared" si="113"/>
        <v>0</v>
      </c>
      <c r="R530" s="22">
        <f t="shared" si="105"/>
        <v>0</v>
      </c>
      <c r="S530" s="6">
        <f t="shared" si="114"/>
        <v>21692000</v>
      </c>
      <c r="T530" s="6">
        <f t="shared" si="106"/>
        <v>0</v>
      </c>
    </row>
    <row r="531" spans="1:20" x14ac:dyDescent="0.25">
      <c r="A531" s="14">
        <v>2394</v>
      </c>
      <c r="B531" s="15" t="s">
        <v>681</v>
      </c>
      <c r="C531" s="16">
        <v>23163</v>
      </c>
      <c r="D531" s="17" t="s">
        <v>168</v>
      </c>
      <c r="E531" s="144">
        <v>45110</v>
      </c>
      <c r="F531" s="18">
        <f t="shared" si="107"/>
        <v>1.3378536994340809E-2</v>
      </c>
      <c r="G531" s="6">
        <f t="shared" si="115"/>
        <v>63829</v>
      </c>
      <c r="H531" s="19">
        <v>4771000</v>
      </c>
      <c r="I531" s="20">
        <v>0</v>
      </c>
      <c r="J531" s="20">
        <v>1</v>
      </c>
      <c r="K531" s="20">
        <v>0</v>
      </c>
      <c r="L531" s="21">
        <f t="shared" si="108"/>
        <v>0</v>
      </c>
      <c r="M531" s="21">
        <f t="shared" si="109"/>
        <v>23163</v>
      </c>
      <c r="N531" s="21">
        <f t="shared" si="110"/>
        <v>0</v>
      </c>
      <c r="O531" s="7">
        <f t="shared" si="111"/>
        <v>0</v>
      </c>
      <c r="P531" s="7">
        <f t="shared" si="112"/>
        <v>63829</v>
      </c>
      <c r="Q531" s="7">
        <f t="shared" si="113"/>
        <v>0</v>
      </c>
      <c r="R531" s="22">
        <f t="shared" si="105"/>
        <v>0</v>
      </c>
      <c r="S531" s="6">
        <f t="shared" si="114"/>
        <v>4771000</v>
      </c>
      <c r="T531" s="6">
        <f t="shared" si="106"/>
        <v>0</v>
      </c>
    </row>
    <row r="532" spans="1:20" x14ac:dyDescent="0.25">
      <c r="A532" s="14">
        <v>2013</v>
      </c>
      <c r="B532" s="15" t="s">
        <v>682</v>
      </c>
      <c r="C532" s="16">
        <v>15227</v>
      </c>
      <c r="D532" s="17" t="s">
        <v>231</v>
      </c>
      <c r="E532" s="144">
        <v>45707</v>
      </c>
      <c r="F532" s="18">
        <f t="shared" si="107"/>
        <v>0.2232266391326794</v>
      </c>
      <c r="G532" s="6">
        <f t="shared" si="115"/>
        <v>864780</v>
      </c>
      <c r="H532" s="19">
        <v>3874000</v>
      </c>
      <c r="I532" s="20">
        <v>1</v>
      </c>
      <c r="J532" s="20">
        <v>0</v>
      </c>
      <c r="K532" s="20">
        <v>0</v>
      </c>
      <c r="L532" s="21">
        <f t="shared" si="108"/>
        <v>15227</v>
      </c>
      <c r="M532" s="21">
        <f t="shared" si="109"/>
        <v>0</v>
      </c>
      <c r="N532" s="21">
        <f t="shared" si="110"/>
        <v>0</v>
      </c>
      <c r="O532" s="7">
        <f t="shared" si="111"/>
        <v>864780</v>
      </c>
      <c r="P532" s="7">
        <f t="shared" si="112"/>
        <v>0</v>
      </c>
      <c r="Q532" s="7">
        <f t="shared" si="113"/>
        <v>0</v>
      </c>
      <c r="R532" s="22">
        <f t="shared" si="105"/>
        <v>3874000</v>
      </c>
      <c r="S532" s="6">
        <f t="shared" si="114"/>
        <v>0</v>
      </c>
      <c r="T532" s="6">
        <f t="shared" si="106"/>
        <v>0</v>
      </c>
    </row>
    <row r="533" spans="1:20" x14ac:dyDescent="0.25">
      <c r="A533" s="14">
        <v>2028</v>
      </c>
      <c r="B533" s="15" t="s">
        <v>683</v>
      </c>
      <c r="C533" s="16">
        <v>233</v>
      </c>
      <c r="D533" s="17" t="s">
        <v>231</v>
      </c>
      <c r="E533" s="144">
        <v>45709</v>
      </c>
      <c r="F533" s="18">
        <f t="shared" si="107"/>
        <v>4.9023809523809525E-2</v>
      </c>
      <c r="G533" s="6">
        <f t="shared" si="115"/>
        <v>10295</v>
      </c>
      <c r="H533" s="19">
        <v>210000</v>
      </c>
      <c r="I533" s="20">
        <v>1</v>
      </c>
      <c r="J533" s="20">
        <v>0</v>
      </c>
      <c r="K533" s="20">
        <v>0</v>
      </c>
      <c r="L533" s="21">
        <f t="shared" si="108"/>
        <v>233</v>
      </c>
      <c r="M533" s="21">
        <f t="shared" si="109"/>
        <v>0</v>
      </c>
      <c r="N533" s="21">
        <f t="shared" si="110"/>
        <v>0</v>
      </c>
      <c r="O533" s="7">
        <f t="shared" si="111"/>
        <v>10295</v>
      </c>
      <c r="P533" s="7">
        <f t="shared" si="112"/>
        <v>0</v>
      </c>
      <c r="Q533" s="7">
        <f t="shared" si="113"/>
        <v>0</v>
      </c>
      <c r="R533" s="22">
        <f t="shared" si="105"/>
        <v>210000</v>
      </c>
      <c r="S533" s="6">
        <f t="shared" si="114"/>
        <v>0</v>
      </c>
      <c r="T533" s="6">
        <f t="shared" si="106"/>
        <v>0</v>
      </c>
    </row>
    <row r="534" spans="1:20" x14ac:dyDescent="0.25">
      <c r="A534" s="14">
        <v>2021</v>
      </c>
      <c r="B534" s="15" t="s">
        <v>684</v>
      </c>
      <c r="C534" s="16">
        <v>376</v>
      </c>
      <c r="D534" s="17" t="s">
        <v>231</v>
      </c>
      <c r="E534" s="144">
        <v>44783</v>
      </c>
      <c r="F534" s="18">
        <f t="shared" si="107"/>
        <v>0</v>
      </c>
      <c r="G534" s="6">
        <f t="shared" si="115"/>
        <v>0</v>
      </c>
      <c r="H534" s="19">
        <v>148000</v>
      </c>
      <c r="I534" s="20">
        <v>1</v>
      </c>
      <c r="J534" s="20">
        <v>0</v>
      </c>
      <c r="K534" s="20">
        <v>0</v>
      </c>
      <c r="L534" s="21">
        <f t="shared" si="108"/>
        <v>376</v>
      </c>
      <c r="M534" s="21">
        <f t="shared" si="109"/>
        <v>0</v>
      </c>
      <c r="N534" s="21">
        <f t="shared" si="110"/>
        <v>0</v>
      </c>
      <c r="O534" s="7">
        <f t="shared" si="111"/>
        <v>0</v>
      </c>
      <c r="P534" s="7">
        <f t="shared" si="112"/>
        <v>0</v>
      </c>
      <c r="Q534" s="7">
        <f t="shared" si="113"/>
        <v>0</v>
      </c>
      <c r="R534" s="22">
        <f t="shared" si="105"/>
        <v>148000</v>
      </c>
      <c r="S534" s="6">
        <f t="shared" si="114"/>
        <v>0</v>
      </c>
      <c r="T534" s="6">
        <f t="shared" si="106"/>
        <v>0</v>
      </c>
    </row>
    <row r="535" spans="1:20" x14ac:dyDescent="0.25">
      <c r="A535" s="14">
        <v>2003</v>
      </c>
      <c r="B535" s="15" t="s">
        <v>685</v>
      </c>
      <c r="C535" s="16">
        <v>9618</v>
      </c>
      <c r="D535" s="17" t="s">
        <v>231</v>
      </c>
      <c r="E535" s="144">
        <v>46184</v>
      </c>
      <c r="F535" s="18">
        <f t="shared" si="107"/>
        <v>0.14298067381808838</v>
      </c>
      <c r="G535" s="6">
        <f t="shared" si="115"/>
        <v>556480.78249999997</v>
      </c>
      <c r="H535" s="19">
        <v>3892000</v>
      </c>
      <c r="I535" s="20">
        <v>1</v>
      </c>
      <c r="J535" s="20">
        <v>0</v>
      </c>
      <c r="K535" s="20">
        <v>0</v>
      </c>
      <c r="L535" s="21">
        <f t="shared" si="108"/>
        <v>9618</v>
      </c>
      <c r="M535" s="21">
        <f t="shared" si="109"/>
        <v>0</v>
      </c>
      <c r="N535" s="21">
        <f t="shared" si="110"/>
        <v>0</v>
      </c>
      <c r="O535" s="7">
        <f t="shared" si="111"/>
        <v>556480.78249999997</v>
      </c>
      <c r="P535" s="7">
        <f t="shared" si="112"/>
        <v>0</v>
      </c>
      <c r="Q535" s="7">
        <f t="shared" si="113"/>
        <v>0</v>
      </c>
      <c r="R535" s="22">
        <f t="shared" si="105"/>
        <v>3892000</v>
      </c>
      <c r="S535" s="6">
        <f t="shared" si="114"/>
        <v>0</v>
      </c>
      <c r="T535" s="6">
        <f t="shared" si="106"/>
        <v>0</v>
      </c>
    </row>
    <row r="536" spans="1:20" x14ac:dyDescent="0.25">
      <c r="A536" s="14">
        <v>319</v>
      </c>
      <c r="B536" s="15" t="s">
        <v>686</v>
      </c>
      <c r="C536" s="16">
        <v>80700</v>
      </c>
      <c r="D536" s="17" t="s">
        <v>502</v>
      </c>
      <c r="E536" s="144">
        <v>39988</v>
      </c>
      <c r="F536" s="18" t="str">
        <f t="shared" si="107"/>
        <v/>
      </c>
      <c r="G536" s="6" t="s">
        <v>35</v>
      </c>
      <c r="H536" s="19">
        <v>2934000</v>
      </c>
      <c r="I536" s="20">
        <v>0</v>
      </c>
      <c r="J536" s="20">
        <v>1</v>
      </c>
      <c r="K536" s="20">
        <v>0</v>
      </c>
      <c r="L536" s="21">
        <f t="shared" si="108"/>
        <v>0</v>
      </c>
      <c r="M536" s="21">
        <f t="shared" si="109"/>
        <v>80700</v>
      </c>
      <c r="N536" s="21">
        <f t="shared" si="110"/>
        <v>0</v>
      </c>
      <c r="O536" s="7" t="str">
        <f t="shared" si="111"/>
        <v/>
      </c>
      <c r="P536" s="7" t="str">
        <f t="shared" si="112"/>
        <v/>
      </c>
      <c r="Q536" s="7" t="str">
        <f t="shared" si="113"/>
        <v/>
      </c>
      <c r="R536" s="22">
        <f t="shared" si="105"/>
        <v>0</v>
      </c>
      <c r="S536" s="6">
        <f t="shared" si="114"/>
        <v>2934000</v>
      </c>
      <c r="T536" s="6">
        <f t="shared" si="106"/>
        <v>0</v>
      </c>
    </row>
    <row r="537" spans="1:20" x14ac:dyDescent="0.25">
      <c r="A537" s="14">
        <v>2395</v>
      </c>
      <c r="B537" s="15" t="s">
        <v>687</v>
      </c>
      <c r="C537" s="16">
        <v>23335</v>
      </c>
      <c r="D537" s="17" t="s">
        <v>168</v>
      </c>
      <c r="E537" s="144">
        <v>45110</v>
      </c>
      <c r="F537" s="18">
        <f t="shared" si="107"/>
        <v>1.2801644604893702E-2</v>
      </c>
      <c r="G537" s="6">
        <f>VLOOKUP(A537,RANGE2,9,FALSE())</f>
        <v>63829</v>
      </c>
      <c r="H537" s="19">
        <v>4986000</v>
      </c>
      <c r="I537" s="20">
        <v>0</v>
      </c>
      <c r="J537" s="20">
        <v>1</v>
      </c>
      <c r="K537" s="20">
        <v>0</v>
      </c>
      <c r="L537" s="21">
        <f t="shared" si="108"/>
        <v>0</v>
      </c>
      <c r="M537" s="21">
        <f t="shared" si="109"/>
        <v>23335</v>
      </c>
      <c r="N537" s="21">
        <f t="shared" si="110"/>
        <v>0</v>
      </c>
      <c r="O537" s="7">
        <f t="shared" si="111"/>
        <v>0</v>
      </c>
      <c r="P537" s="7">
        <f t="shared" si="112"/>
        <v>63829</v>
      </c>
      <c r="Q537" s="7">
        <f t="shared" si="113"/>
        <v>0</v>
      </c>
      <c r="R537" s="22">
        <f t="shared" si="105"/>
        <v>0</v>
      </c>
      <c r="S537" s="6">
        <f t="shared" si="114"/>
        <v>4986000</v>
      </c>
      <c r="T537" s="6">
        <f t="shared" si="106"/>
        <v>0</v>
      </c>
    </row>
    <row r="538" spans="1:20" x14ac:dyDescent="0.25">
      <c r="A538" s="14">
        <v>267</v>
      </c>
      <c r="B538" s="15" t="s">
        <v>688</v>
      </c>
      <c r="C538" s="16">
        <v>97838</v>
      </c>
      <c r="D538" s="17" t="s">
        <v>79</v>
      </c>
      <c r="E538" s="144">
        <v>45895</v>
      </c>
      <c r="F538" s="18">
        <f t="shared" si="107"/>
        <v>1.7782035193592962E-4</v>
      </c>
      <c r="G538" s="6">
        <f>VLOOKUP(A538,RANGE2,9,FALSE())</f>
        <v>12611.375</v>
      </c>
      <c r="H538" s="19">
        <v>70922000</v>
      </c>
      <c r="I538" s="20">
        <v>1</v>
      </c>
      <c r="J538" s="20">
        <v>0</v>
      </c>
      <c r="K538" s="20">
        <v>0</v>
      </c>
      <c r="L538" s="21">
        <f t="shared" si="108"/>
        <v>97838</v>
      </c>
      <c r="M538" s="21">
        <f t="shared" si="109"/>
        <v>0</v>
      </c>
      <c r="N538" s="21">
        <f t="shared" si="110"/>
        <v>0</v>
      </c>
      <c r="O538" s="7">
        <f t="shared" si="111"/>
        <v>12611.375</v>
      </c>
      <c r="P538" s="7">
        <f t="shared" si="112"/>
        <v>0</v>
      </c>
      <c r="Q538" s="7">
        <f t="shared" si="113"/>
        <v>0</v>
      </c>
      <c r="R538" s="22">
        <f t="shared" si="105"/>
        <v>70922000</v>
      </c>
      <c r="S538" s="6">
        <f t="shared" si="114"/>
        <v>0</v>
      </c>
      <c r="T538" s="6">
        <f t="shared" si="106"/>
        <v>0</v>
      </c>
    </row>
    <row r="539" spans="1:20" x14ac:dyDescent="0.25">
      <c r="A539" s="14">
        <v>136</v>
      </c>
      <c r="B539" s="15" t="s">
        <v>689</v>
      </c>
      <c r="C539" s="16">
        <v>50327</v>
      </c>
      <c r="D539" s="17" t="s">
        <v>146</v>
      </c>
      <c r="E539" s="144">
        <v>45090</v>
      </c>
      <c r="F539" s="18">
        <f t="shared" si="107"/>
        <v>2.9575709110751251E-2</v>
      </c>
      <c r="G539" s="6">
        <f>VLOOKUP(A539,RANGE2,9,FALSE())</f>
        <v>420063.7965</v>
      </c>
      <c r="H539" s="19">
        <v>14203000</v>
      </c>
      <c r="I539" s="20">
        <v>1</v>
      </c>
      <c r="J539" s="20">
        <v>0</v>
      </c>
      <c r="K539" s="20">
        <v>0</v>
      </c>
      <c r="L539" s="21">
        <f t="shared" si="108"/>
        <v>50327</v>
      </c>
      <c r="M539" s="21">
        <f t="shared" si="109"/>
        <v>0</v>
      </c>
      <c r="N539" s="21">
        <f t="shared" si="110"/>
        <v>0</v>
      </c>
      <c r="O539" s="7">
        <f t="shared" si="111"/>
        <v>420063.7965</v>
      </c>
      <c r="P539" s="7">
        <f t="shared" si="112"/>
        <v>0</v>
      </c>
      <c r="Q539" s="7">
        <f t="shared" si="113"/>
        <v>0</v>
      </c>
      <c r="R539" s="22">
        <f t="shared" si="105"/>
        <v>14203000</v>
      </c>
      <c r="S539" s="6">
        <f t="shared" si="114"/>
        <v>0</v>
      </c>
      <c r="T539" s="6">
        <f t="shared" si="106"/>
        <v>0</v>
      </c>
    </row>
    <row r="540" spans="1:20" x14ac:dyDescent="0.25">
      <c r="A540" s="14">
        <v>825</v>
      </c>
      <c r="B540" s="15" t="s">
        <v>690</v>
      </c>
      <c r="C540" s="16">
        <v>1400</v>
      </c>
      <c r="D540" s="17" t="s">
        <v>61</v>
      </c>
      <c r="F540" s="18" t="str">
        <f t="shared" si="107"/>
        <v/>
      </c>
      <c r="G540" s="6" t="s">
        <v>35</v>
      </c>
      <c r="H540" s="19">
        <v>1276000</v>
      </c>
      <c r="I540" s="20">
        <v>0</v>
      </c>
      <c r="J540" s="20">
        <v>1</v>
      </c>
      <c r="K540" s="20">
        <v>0</v>
      </c>
      <c r="L540" s="21">
        <f t="shared" si="108"/>
        <v>0</v>
      </c>
      <c r="M540" s="21">
        <f t="shared" si="109"/>
        <v>1400</v>
      </c>
      <c r="N540" s="21">
        <f t="shared" si="110"/>
        <v>0</v>
      </c>
      <c r="O540" s="7" t="str">
        <f t="shared" si="111"/>
        <v/>
      </c>
      <c r="P540" s="7" t="str">
        <f t="shared" si="112"/>
        <v/>
      </c>
      <c r="Q540" s="7" t="str">
        <f t="shared" si="113"/>
        <v/>
      </c>
      <c r="R540" s="22">
        <f t="shared" ref="R540:R548" si="116">H540*I540</f>
        <v>0</v>
      </c>
      <c r="S540" s="6">
        <f t="shared" si="114"/>
        <v>1276000</v>
      </c>
      <c r="T540" s="6">
        <f t="shared" ref="T540:T548" si="117">H540*K540</f>
        <v>0</v>
      </c>
    </row>
    <row r="541" spans="1:20" x14ac:dyDescent="0.25">
      <c r="A541" s="14">
        <v>2366</v>
      </c>
      <c r="B541" s="15" t="s">
        <v>691</v>
      </c>
      <c r="C541" s="16">
        <v>39125</v>
      </c>
      <c r="D541" s="17" t="s">
        <v>144</v>
      </c>
      <c r="E541" s="144">
        <v>45867</v>
      </c>
      <c r="F541" s="18">
        <f t="shared" si="107"/>
        <v>5.3209275044310528E-2</v>
      </c>
      <c r="G541" s="6">
        <f t="shared" ref="G541:G548" si="118">VLOOKUP(A541,RANGE2,9,FALSE())</f>
        <v>750516.82449999999</v>
      </c>
      <c r="H541" s="19">
        <v>14105000</v>
      </c>
      <c r="I541" s="20">
        <v>0</v>
      </c>
      <c r="J541" s="20">
        <v>1</v>
      </c>
      <c r="K541" s="20">
        <v>0</v>
      </c>
      <c r="L541" s="21">
        <f t="shared" si="108"/>
        <v>0</v>
      </c>
      <c r="M541" s="21">
        <f t="shared" si="109"/>
        <v>39125</v>
      </c>
      <c r="N541" s="21">
        <f t="shared" si="110"/>
        <v>0</v>
      </c>
      <c r="O541" s="7">
        <f t="shared" si="111"/>
        <v>0</v>
      </c>
      <c r="P541" s="7">
        <f t="shared" si="112"/>
        <v>750516.82449999999</v>
      </c>
      <c r="Q541" s="7">
        <f t="shared" si="113"/>
        <v>0</v>
      </c>
      <c r="R541" s="22">
        <f t="shared" si="116"/>
        <v>0</v>
      </c>
      <c r="S541" s="6">
        <f t="shared" si="114"/>
        <v>14105000</v>
      </c>
      <c r="T541" s="6">
        <f t="shared" si="117"/>
        <v>0</v>
      </c>
    </row>
    <row r="542" spans="1:20" x14ac:dyDescent="0.25">
      <c r="A542" s="14">
        <v>1179</v>
      </c>
      <c r="B542" s="15" t="s">
        <v>692</v>
      </c>
      <c r="C542" s="16">
        <v>956</v>
      </c>
      <c r="D542" s="17" t="s">
        <v>455</v>
      </c>
      <c r="E542" s="144">
        <v>45317</v>
      </c>
      <c r="F542" s="18">
        <f t="shared" si="107"/>
        <v>3.3692727272727274</v>
      </c>
      <c r="G542" s="6">
        <f t="shared" si="118"/>
        <v>185310</v>
      </c>
      <c r="H542" s="19">
        <v>55000</v>
      </c>
      <c r="I542" s="20">
        <v>0</v>
      </c>
      <c r="J542" s="20">
        <v>0</v>
      </c>
      <c r="K542" s="20">
        <v>1</v>
      </c>
      <c r="L542" s="21">
        <f t="shared" si="108"/>
        <v>0</v>
      </c>
      <c r="M542" s="21">
        <f t="shared" si="109"/>
        <v>0</v>
      </c>
      <c r="N542" s="21">
        <f t="shared" si="110"/>
        <v>956</v>
      </c>
      <c r="O542" s="7">
        <f t="shared" si="111"/>
        <v>0</v>
      </c>
      <c r="P542" s="7">
        <f t="shared" si="112"/>
        <v>0</v>
      </c>
      <c r="Q542" s="7">
        <f t="shared" si="113"/>
        <v>185310</v>
      </c>
      <c r="R542" s="22">
        <f t="shared" si="116"/>
        <v>0</v>
      </c>
      <c r="S542" s="6">
        <f t="shared" si="114"/>
        <v>0</v>
      </c>
      <c r="T542" s="6">
        <f t="shared" si="117"/>
        <v>55000</v>
      </c>
    </row>
    <row r="543" spans="1:20" x14ac:dyDescent="0.25">
      <c r="A543" s="14">
        <v>1183</v>
      </c>
      <c r="B543" s="15" t="s">
        <v>693</v>
      </c>
      <c r="C543" s="16">
        <v>25851</v>
      </c>
      <c r="D543" s="17" t="s">
        <v>242</v>
      </c>
      <c r="E543" s="144">
        <v>45317</v>
      </c>
      <c r="F543" s="18">
        <f t="shared" si="107"/>
        <v>1.6260725887756244</v>
      </c>
      <c r="G543" s="6">
        <f t="shared" si="118"/>
        <v>14515950</v>
      </c>
      <c r="H543" s="19">
        <v>8927000</v>
      </c>
      <c r="I543" s="20">
        <v>0.26</v>
      </c>
      <c r="J543" s="20">
        <v>0</v>
      </c>
      <c r="K543" s="20">
        <v>0.74</v>
      </c>
      <c r="L543" s="21">
        <f t="shared" si="108"/>
        <v>6721.26</v>
      </c>
      <c r="M543" s="21">
        <f t="shared" si="109"/>
        <v>0</v>
      </c>
      <c r="N543" s="21">
        <f t="shared" si="110"/>
        <v>19129.739999999998</v>
      </c>
      <c r="O543" s="7">
        <f t="shared" si="111"/>
        <v>3774147</v>
      </c>
      <c r="P543" s="7">
        <f t="shared" si="112"/>
        <v>0</v>
      </c>
      <c r="Q543" s="7">
        <f t="shared" si="113"/>
        <v>10741803</v>
      </c>
      <c r="R543" s="22">
        <f t="shared" si="116"/>
        <v>2321020</v>
      </c>
      <c r="S543" s="6">
        <f t="shared" si="114"/>
        <v>0</v>
      </c>
      <c r="T543" s="6">
        <f t="shared" si="117"/>
        <v>6605980</v>
      </c>
    </row>
    <row r="544" spans="1:20" x14ac:dyDescent="0.25">
      <c r="A544" s="14">
        <v>2434</v>
      </c>
      <c r="B544" s="15" t="s">
        <v>694</v>
      </c>
      <c r="C544" s="16">
        <v>13772</v>
      </c>
      <c r="D544" s="17" t="s">
        <v>297</v>
      </c>
      <c r="E544" s="144">
        <v>44747</v>
      </c>
      <c r="F544" s="18">
        <f t="shared" si="107"/>
        <v>0.12473227089627392</v>
      </c>
      <c r="G544" s="6">
        <f t="shared" si="118"/>
        <v>247718.29</v>
      </c>
      <c r="H544" s="19">
        <v>1986000</v>
      </c>
      <c r="I544" s="20">
        <v>0</v>
      </c>
      <c r="J544" s="20">
        <v>1</v>
      </c>
      <c r="K544" s="20">
        <v>0</v>
      </c>
      <c r="L544" s="21">
        <f t="shared" si="108"/>
        <v>0</v>
      </c>
      <c r="M544" s="21">
        <f t="shared" si="109"/>
        <v>13772</v>
      </c>
      <c r="N544" s="21">
        <f t="shared" si="110"/>
        <v>0</v>
      </c>
      <c r="O544" s="7">
        <f t="shared" si="111"/>
        <v>0</v>
      </c>
      <c r="P544" s="7">
        <f t="shared" si="112"/>
        <v>247718.29</v>
      </c>
      <c r="Q544" s="7">
        <f t="shared" si="113"/>
        <v>0</v>
      </c>
      <c r="R544" s="22">
        <f t="shared" si="116"/>
        <v>0</v>
      </c>
      <c r="S544" s="6">
        <f t="shared" si="114"/>
        <v>1986000</v>
      </c>
      <c r="T544" s="6">
        <f t="shared" si="117"/>
        <v>0</v>
      </c>
    </row>
    <row r="545" spans="1:20" x14ac:dyDescent="0.25">
      <c r="A545" s="14">
        <v>2567</v>
      </c>
      <c r="B545" s="15" t="s">
        <v>695</v>
      </c>
      <c r="C545" s="16">
        <v>21334</v>
      </c>
      <c r="D545" s="17" t="s">
        <v>297</v>
      </c>
      <c r="E545" s="144">
        <v>45866</v>
      </c>
      <c r="F545" s="18">
        <f t="shared" si="107"/>
        <v>1.9207868586493614E-2</v>
      </c>
      <c r="G545" s="6">
        <f t="shared" si="118"/>
        <v>94714</v>
      </c>
      <c r="H545" s="19">
        <v>4931000</v>
      </c>
      <c r="I545" s="20">
        <v>0</v>
      </c>
      <c r="J545" s="20">
        <v>1</v>
      </c>
      <c r="K545" s="20">
        <v>0</v>
      </c>
      <c r="L545" s="21">
        <f t="shared" si="108"/>
        <v>0</v>
      </c>
      <c r="M545" s="21">
        <f t="shared" si="109"/>
        <v>21334</v>
      </c>
      <c r="N545" s="21">
        <f t="shared" si="110"/>
        <v>0</v>
      </c>
      <c r="O545" s="7">
        <f t="shared" si="111"/>
        <v>0</v>
      </c>
      <c r="P545" s="7">
        <f t="shared" si="112"/>
        <v>94714</v>
      </c>
      <c r="Q545" s="7">
        <f t="shared" si="113"/>
        <v>0</v>
      </c>
      <c r="R545" s="22">
        <f t="shared" si="116"/>
        <v>0</v>
      </c>
      <c r="S545" s="6">
        <f t="shared" si="114"/>
        <v>4931000</v>
      </c>
      <c r="T545" s="6">
        <f t="shared" si="117"/>
        <v>0</v>
      </c>
    </row>
    <row r="546" spans="1:20" x14ac:dyDescent="0.25">
      <c r="A546" s="14">
        <v>207</v>
      </c>
      <c r="B546" s="15" t="s">
        <v>696</v>
      </c>
      <c r="C546" s="16">
        <v>33767</v>
      </c>
      <c r="D546" s="17" t="s">
        <v>697</v>
      </c>
      <c r="E546" s="144">
        <v>44946</v>
      </c>
      <c r="F546" s="18">
        <f t="shared" si="107"/>
        <v>0</v>
      </c>
      <c r="G546" s="6">
        <f t="shared" si="118"/>
        <v>0</v>
      </c>
      <c r="H546" s="19">
        <v>8947000</v>
      </c>
      <c r="I546" s="20">
        <v>1</v>
      </c>
      <c r="J546" s="20">
        <v>0</v>
      </c>
      <c r="K546" s="20">
        <v>0</v>
      </c>
      <c r="L546" s="21">
        <f t="shared" si="108"/>
        <v>33767</v>
      </c>
      <c r="M546" s="21">
        <f t="shared" si="109"/>
        <v>0</v>
      </c>
      <c r="N546" s="21">
        <f t="shared" si="110"/>
        <v>0</v>
      </c>
      <c r="O546" s="7">
        <f t="shared" si="111"/>
        <v>0</v>
      </c>
      <c r="P546" s="7">
        <f t="shared" si="112"/>
        <v>0</v>
      </c>
      <c r="Q546" s="7">
        <f t="shared" si="113"/>
        <v>0</v>
      </c>
      <c r="R546" s="22">
        <f t="shared" si="116"/>
        <v>8947000</v>
      </c>
      <c r="S546" s="6">
        <f t="shared" si="114"/>
        <v>0</v>
      </c>
      <c r="T546" s="6">
        <f t="shared" si="117"/>
        <v>0</v>
      </c>
    </row>
    <row r="547" spans="1:20" x14ac:dyDescent="0.25">
      <c r="A547" s="14">
        <v>205</v>
      </c>
      <c r="B547" s="15" t="s">
        <v>698</v>
      </c>
      <c r="C547" s="16">
        <v>289</v>
      </c>
      <c r="D547" s="17" t="s">
        <v>170</v>
      </c>
      <c r="E547" s="144">
        <v>44875</v>
      </c>
      <c r="F547" s="18">
        <f t="shared" si="107"/>
        <v>0</v>
      </c>
      <c r="G547" s="6">
        <f t="shared" si="118"/>
        <v>0</v>
      </c>
      <c r="H547" s="19">
        <v>77000</v>
      </c>
      <c r="I547" s="20">
        <v>1</v>
      </c>
      <c r="J547" s="20">
        <v>0</v>
      </c>
      <c r="K547" s="20">
        <v>0</v>
      </c>
      <c r="L547" s="21">
        <f t="shared" si="108"/>
        <v>289</v>
      </c>
      <c r="M547" s="21">
        <f t="shared" si="109"/>
        <v>0</v>
      </c>
      <c r="N547" s="21">
        <f t="shared" si="110"/>
        <v>0</v>
      </c>
      <c r="O547" s="7">
        <f t="shared" si="111"/>
        <v>0</v>
      </c>
      <c r="P547" s="7">
        <f t="shared" si="112"/>
        <v>0</v>
      </c>
      <c r="Q547" s="7">
        <f t="shared" si="113"/>
        <v>0</v>
      </c>
      <c r="R547" s="22">
        <f t="shared" si="116"/>
        <v>77000</v>
      </c>
      <c r="S547" s="6">
        <f t="shared" si="114"/>
        <v>0</v>
      </c>
      <c r="T547" s="6">
        <f t="shared" si="117"/>
        <v>0</v>
      </c>
    </row>
    <row r="548" spans="1:20" x14ac:dyDescent="0.25">
      <c r="A548" s="14">
        <v>224</v>
      </c>
      <c r="B548" s="15" t="s">
        <v>699</v>
      </c>
      <c r="C548" s="16">
        <v>178</v>
      </c>
      <c r="D548" s="17" t="s">
        <v>162</v>
      </c>
      <c r="E548" s="144">
        <v>45379</v>
      </c>
      <c r="F548" s="18">
        <f t="shared" si="107"/>
        <v>7.6664893617021279E-2</v>
      </c>
      <c r="G548" s="6">
        <f t="shared" si="118"/>
        <v>3603.25</v>
      </c>
      <c r="H548" s="19">
        <v>47000</v>
      </c>
      <c r="I548" s="20">
        <v>1</v>
      </c>
      <c r="J548" s="20">
        <v>0</v>
      </c>
      <c r="K548" s="20">
        <v>0</v>
      </c>
      <c r="L548" s="21">
        <f t="shared" si="108"/>
        <v>178</v>
      </c>
      <c r="M548" s="21">
        <f t="shared" si="109"/>
        <v>0</v>
      </c>
      <c r="N548" s="21">
        <f t="shared" si="110"/>
        <v>0</v>
      </c>
      <c r="O548" s="7">
        <f t="shared" si="111"/>
        <v>3603.25</v>
      </c>
      <c r="P548" s="7">
        <f t="shared" si="112"/>
        <v>0</v>
      </c>
      <c r="Q548" s="7">
        <f t="shared" si="113"/>
        <v>0</v>
      </c>
      <c r="R548" s="22">
        <f t="shared" si="116"/>
        <v>47000</v>
      </c>
      <c r="S548" s="6">
        <f t="shared" si="114"/>
        <v>0</v>
      </c>
      <c r="T548" s="6">
        <f t="shared" si="117"/>
        <v>0</v>
      </c>
    </row>
    <row r="550" spans="1:20" s="151" customFormat="1" x14ac:dyDescent="0.25">
      <c r="A550" s="147"/>
      <c r="B550" s="156" t="s">
        <v>774</v>
      </c>
      <c r="C550" s="157">
        <f>SUM(C2:C548)</f>
        <v>19728184</v>
      </c>
      <c r="D550" s="150"/>
      <c r="E550" s="150"/>
      <c r="G550" s="152">
        <f>SUM(G2:G548)</f>
        <v>412334970.33450013</v>
      </c>
      <c r="H550" s="152">
        <f>SUM(H2:H548)</f>
        <v>8192921577</v>
      </c>
      <c r="I550" s="150"/>
      <c r="J550" s="150"/>
      <c r="K550" s="150"/>
      <c r="L550" s="158">
        <f t="shared" ref="L550:T550" si="119">SUM(L2:L548)</f>
        <v>8179413.1400000015</v>
      </c>
      <c r="M550" s="158">
        <f t="shared" si="119"/>
        <v>7087389.9799999995</v>
      </c>
      <c r="N550" s="158">
        <f t="shared" si="119"/>
        <v>4461380.8800000018</v>
      </c>
      <c r="O550" s="152">
        <f t="shared" si="119"/>
        <v>269448730.627105</v>
      </c>
      <c r="P550" s="152">
        <f t="shared" si="119"/>
        <v>62558486.514920011</v>
      </c>
      <c r="Q550" s="152">
        <f t="shared" si="119"/>
        <v>80327753.192475006</v>
      </c>
      <c r="R550" s="152">
        <f t="shared" si="119"/>
        <v>4435183798</v>
      </c>
      <c r="S550" s="152">
        <f t="shared" si="119"/>
        <v>2150777959</v>
      </c>
      <c r="T550" s="152">
        <f t="shared" si="119"/>
        <v>1606959820</v>
      </c>
    </row>
    <row r="552" spans="1:20" s="151" customFormat="1" x14ac:dyDescent="0.25">
      <c r="A552" s="147"/>
      <c r="B552" s="148" t="s">
        <v>775</v>
      </c>
      <c r="C552" s="149">
        <f>SUMIF($G$2:$G$548,"&lt;&gt;No Data",C2:C548)</f>
        <v>13590734</v>
      </c>
      <c r="D552" s="150"/>
      <c r="E552" s="150"/>
      <c r="G552" s="152">
        <f>SUMIF($G$2:$G$548,"&lt;&gt;No Data",G2:G548)</f>
        <v>412334970.33450013</v>
      </c>
      <c r="H552" s="152">
        <f>SUMIF($G$2:$G$548,"&lt;&gt;No Data",H2:H548)</f>
        <v>6505132377</v>
      </c>
      <c r="I552" s="150"/>
      <c r="J552" s="150"/>
      <c r="K552" s="150"/>
      <c r="L552" s="149">
        <f t="shared" ref="L552:T552" si="120">SUMIF($G$2:$G$548,"&lt;&gt;No Data",L2:L548)</f>
        <v>7887213.0500000007</v>
      </c>
      <c r="M552" s="149">
        <f t="shared" si="120"/>
        <v>4901800.2300000004</v>
      </c>
      <c r="N552" s="149">
        <f t="shared" si="120"/>
        <v>801720.72000000009</v>
      </c>
      <c r="O552" s="152">
        <f t="shared" si="120"/>
        <v>269448730.627105</v>
      </c>
      <c r="P552" s="152">
        <f t="shared" si="120"/>
        <v>62558486.514920011</v>
      </c>
      <c r="Q552" s="152">
        <f t="shared" si="120"/>
        <v>80327753.192475006</v>
      </c>
      <c r="R552" s="152">
        <f t="shared" si="120"/>
        <v>4302668288</v>
      </c>
      <c r="S552" s="152">
        <f t="shared" si="120"/>
        <v>1624552949</v>
      </c>
      <c r="T552" s="152">
        <f t="shared" si="120"/>
        <v>577911140</v>
      </c>
    </row>
    <row r="553" spans="1:20" x14ac:dyDescent="0.25">
      <c r="G553" s="153"/>
      <c r="O553" s="154"/>
      <c r="P553" s="154"/>
      <c r="Q553" s="154"/>
    </row>
    <row r="554" spans="1:20" s="151" customFormat="1" x14ac:dyDescent="0.25">
      <c r="A554" s="147"/>
      <c r="B554" s="148" t="s">
        <v>776</v>
      </c>
      <c r="C554" s="149">
        <f>SUMIF($G$2:$G$548,"No Data",C2:C548)</f>
        <v>6137450</v>
      </c>
      <c r="D554" s="150"/>
      <c r="E554" s="150"/>
      <c r="G554" s="155" t="str">
        <f>IF(SUMIF($G$2:$G$548,"No Data",G2:G548)=0,"No Data",SUMIF($G$2:$G$548,"No Data",G2:G548))</f>
        <v>No Data</v>
      </c>
      <c r="H554" s="152">
        <f>SUMIF($G$2:$G$548,"No Data",H2:H548)</f>
        <v>1687789200</v>
      </c>
      <c r="I554" s="150"/>
      <c r="J554" s="150"/>
      <c r="K554" s="150"/>
      <c r="L554" s="149">
        <f t="shared" ref="L554:T554" si="121">SUMIF($G$2:$G$548,"No Data",L2:L548)</f>
        <v>292200.08999999997</v>
      </c>
      <c r="M554" s="149">
        <f t="shared" si="121"/>
        <v>2185589.75</v>
      </c>
      <c r="N554" s="149">
        <f t="shared" si="121"/>
        <v>3659660.16</v>
      </c>
      <c r="O554" s="155" t="str">
        <f>IF(SUMIF($G$2:$G$548,"No Data",O2:O548)=0,"No Data",SUMIF($G$2:$G$548,"No Data",O2:O548))</f>
        <v>No Data</v>
      </c>
      <c r="P554" s="155" t="str">
        <f>IF(SUMIF($G$2:$G$548,"No Data",P2:P548)=0,"No Data",SUMIF($G$2:$G$548,"No Data",P2:P548))</f>
        <v>No Data</v>
      </c>
      <c r="Q554" s="155" t="str">
        <f>IF(SUMIF($G$2:$G$548,"No Data",Q2:Q548)=0,"No Data",SUMIF($G$2:$G$548,"No Data",Q2:Q548))</f>
        <v>No Data</v>
      </c>
      <c r="R554" s="152">
        <f t="shared" si="121"/>
        <v>132515510</v>
      </c>
      <c r="S554" s="152">
        <f t="shared" si="121"/>
        <v>526225010</v>
      </c>
      <c r="T554" s="152">
        <f t="shared" si="121"/>
        <v>1029048680</v>
      </c>
    </row>
    <row r="555" spans="1:20" x14ac:dyDescent="0.25">
      <c r="G555" s="153"/>
      <c r="O555" s="154"/>
      <c r="P555" s="154"/>
      <c r="Q555" s="154"/>
    </row>
  </sheetData>
  <printOptions horizontalCentered="1"/>
  <pageMargins left="0.5" right="0.5" top="0.4" bottom="0.5" header="0.511811023622047" footer="0.511811023622047"/>
  <pageSetup scale="42"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D37"/>
  <sheetViews>
    <sheetView topLeftCell="A4" zoomScaleNormal="100" workbookViewId="0">
      <selection activeCell="E9" sqref="E9"/>
    </sheetView>
  </sheetViews>
  <sheetFormatPr defaultColWidth="8.44140625" defaultRowHeight="15.75" x14ac:dyDescent="0.25"/>
  <sheetData>
    <row r="3" spans="2:4" x14ac:dyDescent="0.25">
      <c r="B3" t="s">
        <v>701</v>
      </c>
    </row>
    <row r="4" spans="2:4" x14ac:dyDescent="0.25">
      <c r="B4" t="s">
        <v>702</v>
      </c>
    </row>
    <row r="6" spans="2:4" x14ac:dyDescent="0.25">
      <c r="B6" s="179" t="s">
        <v>703</v>
      </c>
      <c r="C6" s="179" t="s">
        <v>704</v>
      </c>
      <c r="D6" s="28" t="s">
        <v>705</v>
      </c>
    </row>
    <row r="7" spans="2:4" x14ac:dyDescent="0.25">
      <c r="B7" s="179"/>
      <c r="C7" s="179"/>
      <c r="D7" s="28" t="s">
        <v>706</v>
      </c>
    </row>
    <row r="8" spans="2:4" x14ac:dyDescent="0.25">
      <c r="B8" s="29">
        <v>1996</v>
      </c>
      <c r="C8" s="29">
        <v>3190</v>
      </c>
      <c r="D8" s="30" t="s">
        <v>707</v>
      </c>
    </row>
    <row r="9" spans="2:4" x14ac:dyDescent="0.25">
      <c r="B9" s="29">
        <v>1997</v>
      </c>
      <c r="C9" s="29">
        <v>3392</v>
      </c>
      <c r="D9" s="31">
        <v>6.3E-2</v>
      </c>
    </row>
    <row r="10" spans="2:4" x14ac:dyDescent="0.25">
      <c r="B10" s="29">
        <v>1998</v>
      </c>
      <c r="C10" s="29">
        <v>3382</v>
      </c>
      <c r="D10" s="31">
        <v>-3.0000000000000001E-3</v>
      </c>
    </row>
    <row r="11" spans="2:4" x14ac:dyDescent="0.25">
      <c r="B11" s="29">
        <v>1999</v>
      </c>
      <c r="C11" s="29">
        <v>3460</v>
      </c>
      <c r="D11" s="31">
        <v>2.3E-2</v>
      </c>
    </row>
    <row r="12" spans="2:4" x14ac:dyDescent="0.25">
      <c r="B12" s="29">
        <v>2000</v>
      </c>
      <c r="C12" s="29">
        <v>3545</v>
      </c>
      <c r="D12" s="31">
        <v>2.5000000000000001E-2</v>
      </c>
    </row>
    <row r="13" spans="2:4" x14ac:dyDescent="0.25">
      <c r="B13" s="29">
        <v>2001</v>
      </c>
      <c r="C13" s="29">
        <v>3625</v>
      </c>
      <c r="D13" s="31">
        <v>2.3E-2</v>
      </c>
    </row>
    <row r="14" spans="2:4" x14ac:dyDescent="0.25">
      <c r="B14" s="29">
        <v>2002</v>
      </c>
      <c r="C14" s="29">
        <v>3652</v>
      </c>
      <c r="D14" s="31">
        <v>7.0000000000000001E-3</v>
      </c>
    </row>
    <row r="15" spans="2:4" x14ac:dyDescent="0.25">
      <c r="B15" s="29">
        <v>2003</v>
      </c>
      <c r="C15" s="29">
        <v>3683</v>
      </c>
      <c r="D15" s="31">
        <v>8.0000000000000002E-3</v>
      </c>
    </row>
    <row r="16" spans="2:4" x14ac:dyDescent="0.25">
      <c r="B16" s="29">
        <v>2004</v>
      </c>
      <c r="C16" s="29">
        <v>4013</v>
      </c>
      <c r="D16" s="31">
        <v>0.09</v>
      </c>
    </row>
    <row r="17" spans="2:4" x14ac:dyDescent="0.25">
      <c r="B17" s="29">
        <v>2005</v>
      </c>
      <c r="C17" s="29">
        <v>4197</v>
      </c>
      <c r="D17" s="31">
        <v>4.5999999999999999E-2</v>
      </c>
    </row>
    <row r="18" spans="2:4" x14ac:dyDescent="0.25">
      <c r="B18" s="29">
        <v>2006</v>
      </c>
      <c r="C18" s="29">
        <v>4356</v>
      </c>
      <c r="D18" s="31">
        <v>3.7999999999999999E-2</v>
      </c>
    </row>
    <row r="19" spans="2:4" x14ac:dyDescent="0.25">
      <c r="B19" s="29">
        <v>2007</v>
      </c>
      <c r="C19" s="29">
        <v>4493</v>
      </c>
      <c r="D19" s="31">
        <v>3.1E-2</v>
      </c>
    </row>
    <row r="20" spans="2:4" x14ac:dyDescent="0.25">
      <c r="B20" s="29">
        <v>2008</v>
      </c>
      <c r="C20" s="29">
        <v>4723</v>
      </c>
      <c r="D20" s="31">
        <v>5.0999999999999997E-2</v>
      </c>
    </row>
    <row r="21" spans="2:4" x14ac:dyDescent="0.25">
      <c r="B21" s="29">
        <v>2009</v>
      </c>
      <c r="C21" s="29">
        <v>4762</v>
      </c>
      <c r="D21" s="31">
        <v>8.0000000000000002E-3</v>
      </c>
    </row>
    <row r="22" spans="2:4" x14ac:dyDescent="0.25">
      <c r="B22" s="29">
        <v>2010</v>
      </c>
      <c r="C22" s="29">
        <v>4910</v>
      </c>
      <c r="D22" s="31">
        <v>3.1E-2</v>
      </c>
    </row>
    <row r="23" spans="2:4" x14ac:dyDescent="0.25">
      <c r="B23" s="29">
        <v>2011</v>
      </c>
      <c r="C23" s="29">
        <v>5074</v>
      </c>
      <c r="D23" s="32">
        <v>3.3000000000000002E-2</v>
      </c>
    </row>
    <row r="24" spans="2:4" x14ac:dyDescent="0.25">
      <c r="B24" s="29">
        <v>2012</v>
      </c>
      <c r="C24" s="29">
        <v>5184</v>
      </c>
      <c r="D24" s="32">
        <v>2.1999999999999999E-2</v>
      </c>
    </row>
    <row r="25" spans="2:4" x14ac:dyDescent="0.25">
      <c r="B25" s="33">
        <v>2013</v>
      </c>
      <c r="C25" s="33">
        <v>5286</v>
      </c>
      <c r="D25" s="34">
        <v>2.3E-2</v>
      </c>
    </row>
    <row r="26" spans="2:4" x14ac:dyDescent="0.25">
      <c r="B26" s="33">
        <v>2014</v>
      </c>
      <c r="C26" s="33">
        <v>5382</v>
      </c>
      <c r="D26" s="34">
        <v>1.9E-2</v>
      </c>
    </row>
    <row r="27" spans="2:4" x14ac:dyDescent="0.25">
      <c r="B27" s="33">
        <v>2015</v>
      </c>
      <c r="C27" s="33">
        <v>5510</v>
      </c>
      <c r="D27" s="34">
        <v>2.4E-2</v>
      </c>
    </row>
    <row r="28" spans="2:4" x14ac:dyDescent="0.25">
      <c r="B28" s="33">
        <v>2016</v>
      </c>
      <c r="C28" s="33">
        <v>5659</v>
      </c>
      <c r="D28" s="34">
        <v>2.7E-2</v>
      </c>
    </row>
    <row r="29" spans="2:4" x14ac:dyDescent="0.25">
      <c r="B29" s="33">
        <v>2017</v>
      </c>
      <c r="C29" s="33">
        <v>5844</v>
      </c>
      <c r="D29" s="34">
        <v>3.3000000000000002E-2</v>
      </c>
    </row>
    <row r="30" spans="2:4" x14ac:dyDescent="0.25">
      <c r="B30" s="33">
        <v>2018</v>
      </c>
      <c r="C30" s="33">
        <v>6042</v>
      </c>
      <c r="D30" s="34">
        <v>3.3000000000000002E-2</v>
      </c>
    </row>
    <row r="31" spans="2:4" x14ac:dyDescent="0.25">
      <c r="B31" s="33">
        <v>2019</v>
      </c>
      <c r="C31" s="33">
        <v>6131</v>
      </c>
      <c r="D31" s="34">
        <v>1.4999999999999999E-2</v>
      </c>
    </row>
    <row r="32" spans="2:4" x14ac:dyDescent="0.25">
      <c r="B32" s="33">
        <v>2020</v>
      </c>
      <c r="C32" s="33">
        <v>6258</v>
      </c>
      <c r="D32" s="34">
        <v>2.1000000000000001E-2</v>
      </c>
    </row>
    <row r="33" spans="2:4" x14ac:dyDescent="0.25">
      <c r="B33" s="33">
        <v>2021</v>
      </c>
      <c r="C33" s="33">
        <v>7006</v>
      </c>
      <c r="D33" s="34">
        <v>0.12</v>
      </c>
    </row>
    <row r="34" spans="2:4" x14ac:dyDescent="0.25">
      <c r="B34" s="33">
        <v>2022</v>
      </c>
      <c r="C34" s="33">
        <v>7950</v>
      </c>
      <c r="D34" s="32">
        <v>0.13500000000000001</v>
      </c>
    </row>
    <row r="35" spans="2:4" x14ac:dyDescent="0.25">
      <c r="B35" s="33">
        <v>2023</v>
      </c>
      <c r="C35" s="33">
        <v>8179</v>
      </c>
      <c r="D35" s="32">
        <v>2.9000000000000001E-2</v>
      </c>
    </row>
    <row r="36" spans="2:4" x14ac:dyDescent="0.25">
      <c r="B36" s="35">
        <v>2024</v>
      </c>
      <c r="C36" s="35">
        <v>8331</v>
      </c>
      <c r="D36" s="36">
        <v>1.9E-2</v>
      </c>
    </row>
    <row r="37" spans="2:4" x14ac:dyDescent="0.25">
      <c r="B37" s="33">
        <v>2025</v>
      </c>
      <c r="C37" s="33">
        <v>8577</v>
      </c>
      <c r="D37" s="32">
        <v>0.03</v>
      </c>
    </row>
  </sheetData>
  <mergeCells count="2">
    <mergeCell ref="B6:B7"/>
    <mergeCell ref="C6:C7"/>
  </mergeCells>
  <pageMargins left="0.7" right="0.7" top="0.75" bottom="0.75" header="0.511811023622047" footer="0.511811023622047"/>
  <pageSetup paperSize="9" orientation="portrait" horizontalDpi="300" verticalDpi="30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63"/>
  <sheetViews>
    <sheetView zoomScaleNormal="100" workbookViewId="0">
      <pane ySplit="1" topLeftCell="A368" activePane="bottomLeft" state="frozen"/>
      <selection pane="bottomLeft"/>
    </sheetView>
  </sheetViews>
  <sheetFormatPr defaultColWidth="8.44140625" defaultRowHeight="15.75" x14ac:dyDescent="0.25"/>
  <cols>
    <col min="1" max="1" width="8.44140625" style="3"/>
    <col min="2" max="2" width="37.109375" customWidth="1"/>
    <col min="3" max="3" width="14.77734375" customWidth="1"/>
    <col min="4" max="4" width="9.5546875" style="4" customWidth="1"/>
    <col min="5" max="8" width="8.6640625" style="5" customWidth="1"/>
    <col min="9" max="9" width="11.21875" style="5" customWidth="1"/>
    <col min="10" max="10" width="22.88671875" style="5" customWidth="1"/>
    <col min="11" max="11" width="35.21875" customWidth="1"/>
  </cols>
  <sheetData>
    <row r="1" spans="1:11" s="13" customFormat="1" ht="45" customHeight="1" x14ac:dyDescent="0.25">
      <c r="A1" s="8" t="s">
        <v>16</v>
      </c>
      <c r="B1" s="9" t="s">
        <v>17</v>
      </c>
      <c r="C1" s="9" t="s">
        <v>708</v>
      </c>
      <c r="D1" s="10" t="s">
        <v>18</v>
      </c>
      <c r="E1" s="9" t="s">
        <v>19</v>
      </c>
      <c r="F1" s="9" t="s">
        <v>7</v>
      </c>
      <c r="G1" s="9" t="s">
        <v>8</v>
      </c>
      <c r="H1" s="9" t="s">
        <v>9</v>
      </c>
      <c r="I1" s="9" t="s">
        <v>709</v>
      </c>
      <c r="J1" s="37" t="s">
        <v>710</v>
      </c>
    </row>
    <row r="2" spans="1:11" x14ac:dyDescent="0.25">
      <c r="A2" s="14">
        <v>3730</v>
      </c>
      <c r="B2" s="15" t="s">
        <v>33</v>
      </c>
      <c r="C2" s="19">
        <v>4532000</v>
      </c>
      <c r="D2" s="16">
        <v>10796</v>
      </c>
      <c r="E2" s="17" t="s">
        <v>34</v>
      </c>
      <c r="F2" s="20">
        <v>0</v>
      </c>
      <c r="G2" s="20">
        <v>0</v>
      </c>
      <c r="H2" s="20">
        <v>1</v>
      </c>
      <c r="I2" s="17" t="s">
        <v>9</v>
      </c>
      <c r="J2" s="38" t="s">
        <v>35</v>
      </c>
    </row>
    <row r="3" spans="1:11" x14ac:dyDescent="0.25">
      <c r="A3" s="14">
        <v>3991</v>
      </c>
      <c r="B3" s="15" t="s">
        <v>36</v>
      </c>
      <c r="C3" s="19">
        <v>4633000</v>
      </c>
      <c r="D3" s="16">
        <v>5668</v>
      </c>
      <c r="E3" s="17" t="s">
        <v>37</v>
      </c>
      <c r="F3" s="20">
        <v>0</v>
      </c>
      <c r="G3" s="20">
        <v>0</v>
      </c>
      <c r="H3" s="20">
        <v>1</v>
      </c>
      <c r="I3" s="17" t="s">
        <v>9</v>
      </c>
      <c r="J3" s="38" t="s">
        <v>35</v>
      </c>
    </row>
    <row r="4" spans="1:11" x14ac:dyDescent="0.25">
      <c r="A4" s="14">
        <v>2447</v>
      </c>
      <c r="B4" s="15" t="s">
        <v>38</v>
      </c>
      <c r="C4" s="19">
        <v>693000</v>
      </c>
      <c r="D4" s="16">
        <v>3708</v>
      </c>
      <c r="E4" s="17" t="s">
        <v>39</v>
      </c>
      <c r="F4" s="20">
        <v>0</v>
      </c>
      <c r="G4" s="20">
        <v>1</v>
      </c>
      <c r="H4" s="20">
        <v>0</v>
      </c>
      <c r="I4" s="17" t="s">
        <v>8</v>
      </c>
      <c r="J4" s="38">
        <f>VLOOKUP(A4,RANGE2,9,FALSE())</f>
        <v>41180</v>
      </c>
    </row>
    <row r="5" spans="1:11" x14ac:dyDescent="0.25">
      <c r="A5" s="14">
        <v>2448</v>
      </c>
      <c r="B5" s="15" t="s">
        <v>40</v>
      </c>
      <c r="C5" s="19">
        <v>693000</v>
      </c>
      <c r="D5" s="16">
        <v>2916</v>
      </c>
      <c r="E5" s="17" t="s">
        <v>39</v>
      </c>
      <c r="F5" s="20">
        <v>0</v>
      </c>
      <c r="G5" s="20">
        <v>1</v>
      </c>
      <c r="H5" s="20">
        <v>0</v>
      </c>
      <c r="I5" s="17" t="s">
        <v>8</v>
      </c>
      <c r="J5" s="38">
        <v>71300</v>
      </c>
    </row>
    <row r="6" spans="1:11" x14ac:dyDescent="0.25">
      <c r="A6" s="14">
        <v>3992</v>
      </c>
      <c r="B6" s="15" t="s">
        <v>41</v>
      </c>
      <c r="C6" s="19">
        <v>5468000</v>
      </c>
      <c r="D6" s="16">
        <v>6663</v>
      </c>
      <c r="E6" s="17" t="s">
        <v>42</v>
      </c>
      <c r="F6" s="20">
        <v>0</v>
      </c>
      <c r="G6" s="20">
        <v>0</v>
      </c>
      <c r="H6" s="20">
        <v>1</v>
      </c>
      <c r="I6" s="17" t="s">
        <v>9</v>
      </c>
      <c r="J6" s="38" t="s">
        <v>35</v>
      </c>
    </row>
    <row r="7" spans="1:11" x14ac:dyDescent="0.25">
      <c r="A7" s="14">
        <v>1149</v>
      </c>
      <c r="B7" s="15" t="s">
        <v>43</v>
      </c>
      <c r="C7" s="19">
        <v>38238000</v>
      </c>
      <c r="D7" s="16">
        <v>339902</v>
      </c>
      <c r="E7" s="17" t="s">
        <v>44</v>
      </c>
      <c r="F7" s="20">
        <v>0</v>
      </c>
      <c r="G7" s="20">
        <v>0</v>
      </c>
      <c r="H7" s="20">
        <v>1</v>
      </c>
      <c r="I7" s="17" t="s">
        <v>9</v>
      </c>
      <c r="J7" s="38" t="s">
        <v>35</v>
      </c>
    </row>
    <row r="8" spans="1:11" x14ac:dyDescent="0.25">
      <c r="A8" s="14">
        <v>211</v>
      </c>
      <c r="B8" s="15" t="s">
        <v>45</v>
      </c>
      <c r="C8" s="19">
        <v>749000</v>
      </c>
      <c r="D8" s="16">
        <v>6601</v>
      </c>
      <c r="E8" s="17" t="s">
        <v>46</v>
      </c>
      <c r="F8" s="20">
        <v>0</v>
      </c>
      <c r="G8" s="20">
        <v>0</v>
      </c>
      <c r="H8" s="20">
        <v>0</v>
      </c>
      <c r="I8" s="17" t="s">
        <v>7</v>
      </c>
      <c r="J8" s="38">
        <f t="shared" ref="J8:J15" si="0">VLOOKUP(A8,RANGE2,9,FALSE())</f>
        <v>823600</v>
      </c>
    </row>
    <row r="9" spans="1:11" x14ac:dyDescent="0.25">
      <c r="A9" s="14">
        <v>3656</v>
      </c>
      <c r="B9" s="15" t="s">
        <v>47</v>
      </c>
      <c r="C9" s="19">
        <v>8896000</v>
      </c>
      <c r="D9" s="16">
        <v>30300</v>
      </c>
      <c r="E9" s="17" t="s">
        <v>48</v>
      </c>
      <c r="F9" s="20">
        <v>1</v>
      </c>
      <c r="G9" s="20">
        <v>0</v>
      </c>
      <c r="H9" s="20">
        <v>0</v>
      </c>
      <c r="I9" s="17" t="s">
        <v>7</v>
      </c>
      <c r="J9" s="38">
        <f t="shared" si="0"/>
        <v>8236</v>
      </c>
    </row>
    <row r="10" spans="1:11" x14ac:dyDescent="0.25">
      <c r="A10" s="14">
        <v>599</v>
      </c>
      <c r="B10" s="15" t="s">
        <v>49</v>
      </c>
      <c r="C10" s="19">
        <v>13902000</v>
      </c>
      <c r="D10" s="16">
        <v>13238</v>
      </c>
      <c r="E10" s="17" t="s">
        <v>50</v>
      </c>
      <c r="F10" s="20">
        <v>1</v>
      </c>
      <c r="G10" s="20">
        <v>0</v>
      </c>
      <c r="H10" s="20">
        <v>0</v>
      </c>
      <c r="I10" s="17" t="s">
        <v>7</v>
      </c>
      <c r="J10" s="38">
        <f t="shared" si="0"/>
        <v>0</v>
      </c>
    </row>
    <row r="11" spans="1:11" x14ac:dyDescent="0.25">
      <c r="A11" s="14">
        <v>131</v>
      </c>
      <c r="B11" s="15" t="s">
        <v>51</v>
      </c>
      <c r="C11" s="19">
        <v>12993000</v>
      </c>
      <c r="D11" s="16">
        <v>35354</v>
      </c>
      <c r="E11" s="17" t="s">
        <v>52</v>
      </c>
      <c r="F11" s="20">
        <v>0.79</v>
      </c>
      <c r="G11" s="20">
        <v>0</v>
      </c>
      <c r="H11" s="20">
        <v>0.21</v>
      </c>
      <c r="I11" s="17" t="s">
        <v>7</v>
      </c>
      <c r="J11" s="38">
        <f t="shared" si="0"/>
        <v>2059</v>
      </c>
      <c r="K11" t="s">
        <v>711</v>
      </c>
    </row>
    <row r="12" spans="1:11" x14ac:dyDescent="0.25">
      <c r="A12" s="14">
        <v>2163</v>
      </c>
      <c r="B12" s="15" t="s">
        <v>53</v>
      </c>
      <c r="C12" s="19">
        <v>639000</v>
      </c>
      <c r="D12" s="16">
        <v>2148</v>
      </c>
      <c r="E12" s="17" t="s">
        <v>54</v>
      </c>
      <c r="F12" s="20">
        <v>0</v>
      </c>
      <c r="G12" s="20">
        <v>1</v>
      </c>
      <c r="H12" s="20">
        <v>0</v>
      </c>
      <c r="I12" s="17" t="s">
        <v>8</v>
      </c>
      <c r="J12" s="38">
        <f t="shared" si="0"/>
        <v>0</v>
      </c>
    </row>
    <row r="13" spans="1:11" x14ac:dyDescent="0.25">
      <c r="A13" s="14">
        <v>553</v>
      </c>
      <c r="B13" s="15" t="s">
        <v>55</v>
      </c>
      <c r="C13" s="19">
        <v>34706000</v>
      </c>
      <c r="D13" s="16">
        <v>64743</v>
      </c>
      <c r="E13" s="17" t="s">
        <v>56</v>
      </c>
      <c r="F13" s="20">
        <v>1</v>
      </c>
      <c r="G13" s="20">
        <v>0</v>
      </c>
      <c r="H13" s="20">
        <v>0</v>
      </c>
      <c r="I13" s="17" t="s">
        <v>7</v>
      </c>
      <c r="J13" s="38">
        <f t="shared" si="0"/>
        <v>3036098.45</v>
      </c>
    </row>
    <row r="14" spans="1:11" x14ac:dyDescent="0.25">
      <c r="A14" s="14">
        <v>2835</v>
      </c>
      <c r="B14" s="15" t="s">
        <v>57</v>
      </c>
      <c r="C14" s="19">
        <v>1199000</v>
      </c>
      <c r="D14" s="16">
        <v>8264</v>
      </c>
      <c r="E14" s="17" t="s">
        <v>58</v>
      </c>
      <c r="F14" s="20">
        <v>0</v>
      </c>
      <c r="G14" s="20">
        <v>1</v>
      </c>
      <c r="H14" s="20">
        <v>0</v>
      </c>
      <c r="I14" s="17" t="s">
        <v>8</v>
      </c>
      <c r="J14" s="38">
        <f t="shared" si="0"/>
        <v>32429.25</v>
      </c>
    </row>
    <row r="15" spans="1:11" x14ac:dyDescent="0.25">
      <c r="A15" s="14">
        <v>2836</v>
      </c>
      <c r="B15" s="15" t="s">
        <v>59</v>
      </c>
      <c r="C15" s="19">
        <v>1224000</v>
      </c>
      <c r="D15" s="16">
        <v>8458</v>
      </c>
      <c r="E15" s="17" t="s">
        <v>58</v>
      </c>
      <c r="F15" s="20">
        <v>0</v>
      </c>
      <c r="G15" s="20">
        <v>1</v>
      </c>
      <c r="H15" s="20">
        <v>0</v>
      </c>
      <c r="I15" s="17" t="s">
        <v>8</v>
      </c>
      <c r="J15" s="38">
        <f t="shared" si="0"/>
        <v>41180</v>
      </c>
    </row>
    <row r="16" spans="1:11" x14ac:dyDescent="0.25">
      <c r="A16" s="14">
        <v>816</v>
      </c>
      <c r="B16" s="15" t="s">
        <v>60</v>
      </c>
      <c r="C16" s="19">
        <v>2382000</v>
      </c>
      <c r="D16" s="16">
        <v>2613</v>
      </c>
      <c r="E16" s="17" t="s">
        <v>61</v>
      </c>
      <c r="F16" s="20">
        <v>0</v>
      </c>
      <c r="G16" s="20">
        <v>1</v>
      </c>
      <c r="H16" s="20">
        <v>0</v>
      </c>
      <c r="I16" s="17" t="s">
        <v>8</v>
      </c>
      <c r="J16" s="38" t="s">
        <v>35</v>
      </c>
    </row>
    <row r="17" spans="1:10" x14ac:dyDescent="0.25">
      <c r="A17" s="14">
        <v>322</v>
      </c>
      <c r="B17" s="15" t="s">
        <v>62</v>
      </c>
      <c r="C17" s="19">
        <v>174000</v>
      </c>
      <c r="D17" s="16">
        <v>1756</v>
      </c>
      <c r="E17" s="17" t="s">
        <v>63</v>
      </c>
      <c r="F17" s="20">
        <v>1</v>
      </c>
      <c r="G17" s="20">
        <v>0</v>
      </c>
      <c r="H17" s="20">
        <v>0</v>
      </c>
      <c r="I17" s="17" t="s">
        <v>7</v>
      </c>
      <c r="J17" s="38">
        <f>VLOOKUP(A17,RANGE2,9,FALSE())</f>
        <v>25222.75</v>
      </c>
    </row>
    <row r="18" spans="1:10" x14ac:dyDescent="0.25">
      <c r="A18" s="14">
        <v>323</v>
      </c>
      <c r="B18" s="15" t="s">
        <v>64</v>
      </c>
      <c r="C18" s="19">
        <v>231000</v>
      </c>
      <c r="D18" s="16">
        <v>646</v>
      </c>
      <c r="E18" s="17" t="s">
        <v>34</v>
      </c>
      <c r="F18" s="20">
        <v>1</v>
      </c>
      <c r="G18" s="20">
        <v>0</v>
      </c>
      <c r="H18" s="20">
        <v>0</v>
      </c>
      <c r="I18" s="17" t="s">
        <v>7</v>
      </c>
      <c r="J18" s="38">
        <f>VLOOKUP(A18,RANGE2,9,FALSE())</f>
        <v>4090.2035000000001</v>
      </c>
    </row>
    <row r="19" spans="1:10" x14ac:dyDescent="0.25">
      <c r="A19" s="14">
        <v>325</v>
      </c>
      <c r="B19" s="15" t="s">
        <v>65</v>
      </c>
      <c r="C19" s="19">
        <v>173000</v>
      </c>
      <c r="D19" s="16">
        <v>720</v>
      </c>
      <c r="E19" s="17" t="s">
        <v>63</v>
      </c>
      <c r="F19" s="20">
        <v>1</v>
      </c>
      <c r="G19" s="20">
        <v>0</v>
      </c>
      <c r="H19" s="20">
        <v>0</v>
      </c>
      <c r="I19" s="17" t="s">
        <v>7</v>
      </c>
      <c r="J19" s="38">
        <v>3973</v>
      </c>
    </row>
    <row r="20" spans="1:10" x14ac:dyDescent="0.25">
      <c r="A20" s="14">
        <v>326</v>
      </c>
      <c r="B20" s="15" t="s">
        <v>66</v>
      </c>
      <c r="C20" s="19">
        <v>173000</v>
      </c>
      <c r="D20" s="16">
        <v>720</v>
      </c>
      <c r="E20" s="17" t="s">
        <v>63</v>
      </c>
      <c r="F20" s="20">
        <v>1</v>
      </c>
      <c r="G20" s="20">
        <v>0</v>
      </c>
      <c r="H20" s="20">
        <v>0</v>
      </c>
      <c r="I20" s="17" t="s">
        <v>7</v>
      </c>
      <c r="J20" s="38">
        <f t="shared" ref="J20:J26" si="1">VLOOKUP(A20,RANGE2,9,FALSE())</f>
        <v>0</v>
      </c>
    </row>
    <row r="21" spans="1:10" x14ac:dyDescent="0.25">
      <c r="A21" s="14">
        <v>324</v>
      </c>
      <c r="B21" s="15" t="s">
        <v>67</v>
      </c>
      <c r="C21" s="19">
        <v>147000</v>
      </c>
      <c r="D21" s="16">
        <v>612</v>
      </c>
      <c r="E21" s="17" t="s">
        <v>34</v>
      </c>
      <c r="F21" s="20">
        <v>1</v>
      </c>
      <c r="G21" s="20">
        <v>0</v>
      </c>
      <c r="H21" s="20">
        <v>0</v>
      </c>
      <c r="I21" s="17" t="s">
        <v>7</v>
      </c>
      <c r="J21" s="38">
        <f t="shared" si="1"/>
        <v>0</v>
      </c>
    </row>
    <row r="22" spans="1:10" x14ac:dyDescent="0.25">
      <c r="A22" s="14">
        <v>321</v>
      </c>
      <c r="B22" s="15" t="s">
        <v>68</v>
      </c>
      <c r="C22" s="19">
        <v>4032000</v>
      </c>
      <c r="D22" s="16">
        <v>15067</v>
      </c>
      <c r="E22" s="17" t="s">
        <v>34</v>
      </c>
      <c r="F22" s="20">
        <v>1</v>
      </c>
      <c r="G22" s="20">
        <v>0</v>
      </c>
      <c r="H22" s="20">
        <v>0</v>
      </c>
      <c r="I22" s="17" t="s">
        <v>7</v>
      </c>
      <c r="J22" s="38">
        <f t="shared" si="1"/>
        <v>236785</v>
      </c>
    </row>
    <row r="23" spans="1:10" x14ac:dyDescent="0.25">
      <c r="A23" s="14">
        <v>203</v>
      </c>
      <c r="B23" s="15" t="s">
        <v>69</v>
      </c>
      <c r="C23" s="19">
        <v>3351000</v>
      </c>
      <c r="D23" s="16">
        <v>10526</v>
      </c>
      <c r="E23" s="17" t="s">
        <v>34</v>
      </c>
      <c r="F23" s="20">
        <v>1</v>
      </c>
      <c r="G23" s="20">
        <v>0</v>
      </c>
      <c r="H23" s="20">
        <v>0</v>
      </c>
      <c r="I23" s="17" t="s">
        <v>7</v>
      </c>
      <c r="J23" s="38">
        <f t="shared" si="1"/>
        <v>1087152</v>
      </c>
    </row>
    <row r="24" spans="1:10" x14ac:dyDescent="0.25">
      <c r="A24" s="14">
        <v>7273</v>
      </c>
      <c r="B24" s="15" t="s">
        <v>70</v>
      </c>
      <c r="C24" s="19">
        <v>77000</v>
      </c>
      <c r="D24" s="16">
        <v>1189</v>
      </c>
      <c r="E24" s="17" t="s">
        <v>71</v>
      </c>
      <c r="F24" s="20">
        <v>1</v>
      </c>
      <c r="G24" s="20">
        <v>0</v>
      </c>
      <c r="H24" s="20">
        <v>0</v>
      </c>
      <c r="I24" s="17" t="s">
        <v>7</v>
      </c>
      <c r="J24" s="38">
        <f t="shared" si="1"/>
        <v>27229.245500000001</v>
      </c>
    </row>
    <row r="25" spans="1:10" x14ac:dyDescent="0.25">
      <c r="A25" s="14">
        <v>7258</v>
      </c>
      <c r="B25" s="15" t="s">
        <v>72</v>
      </c>
      <c r="C25" s="19">
        <v>5770000</v>
      </c>
      <c r="D25" s="16">
        <v>1447</v>
      </c>
      <c r="E25" s="17" t="s">
        <v>73</v>
      </c>
      <c r="F25" s="20">
        <v>1</v>
      </c>
      <c r="G25" s="20">
        <v>0</v>
      </c>
      <c r="H25" s="20">
        <v>0</v>
      </c>
      <c r="I25" s="17" t="s">
        <v>7</v>
      </c>
      <c r="J25" s="38">
        <f t="shared" si="1"/>
        <v>0</v>
      </c>
    </row>
    <row r="26" spans="1:10" x14ac:dyDescent="0.25">
      <c r="A26" s="14">
        <v>62</v>
      </c>
      <c r="B26" s="15" t="s">
        <v>74</v>
      </c>
      <c r="C26" s="19">
        <v>1778000</v>
      </c>
      <c r="D26" s="16">
        <v>3675</v>
      </c>
      <c r="E26" s="17" t="s">
        <v>75</v>
      </c>
      <c r="F26" s="20">
        <v>1</v>
      </c>
      <c r="G26" s="20">
        <v>0</v>
      </c>
      <c r="H26" s="20">
        <v>0</v>
      </c>
      <c r="I26" s="17" t="s">
        <v>7</v>
      </c>
      <c r="J26" s="38">
        <f t="shared" si="1"/>
        <v>10295</v>
      </c>
    </row>
    <row r="27" spans="1:10" x14ac:dyDescent="0.25">
      <c r="A27" s="14">
        <v>5271</v>
      </c>
      <c r="B27" s="15" t="s">
        <v>76</v>
      </c>
      <c r="C27" s="19">
        <v>48587000</v>
      </c>
      <c r="D27" s="16">
        <v>180806</v>
      </c>
      <c r="E27" s="17" t="s">
        <v>77</v>
      </c>
      <c r="F27" s="20">
        <v>0</v>
      </c>
      <c r="G27" s="20">
        <v>1</v>
      </c>
      <c r="H27" s="20">
        <v>0</v>
      </c>
      <c r="I27" s="17" t="s">
        <v>8</v>
      </c>
      <c r="J27" s="38" t="s">
        <v>35</v>
      </c>
    </row>
    <row r="28" spans="1:10" x14ac:dyDescent="0.25">
      <c r="A28" s="14">
        <v>5575</v>
      </c>
      <c r="B28" s="15" t="s">
        <v>78</v>
      </c>
      <c r="C28" s="19">
        <v>20871000</v>
      </c>
      <c r="D28" s="16">
        <v>263514</v>
      </c>
      <c r="E28" s="17" t="s">
        <v>79</v>
      </c>
      <c r="F28" s="20">
        <v>0</v>
      </c>
      <c r="G28" s="20">
        <v>1</v>
      </c>
      <c r="H28" s="20">
        <v>0</v>
      </c>
      <c r="I28" s="17" t="s">
        <v>8</v>
      </c>
      <c r="J28" s="38" t="s">
        <v>35</v>
      </c>
    </row>
    <row r="29" spans="1:10" x14ac:dyDescent="0.25">
      <c r="A29" s="14">
        <v>252</v>
      </c>
      <c r="B29" s="15" t="s">
        <v>80</v>
      </c>
      <c r="C29" s="19">
        <v>10047000</v>
      </c>
      <c r="D29" s="16">
        <v>37917</v>
      </c>
      <c r="E29" s="17" t="s">
        <v>81</v>
      </c>
      <c r="F29" s="20">
        <v>1</v>
      </c>
      <c r="G29" s="20">
        <v>0</v>
      </c>
      <c r="H29" s="20">
        <v>0</v>
      </c>
      <c r="I29" s="17" t="s">
        <v>7</v>
      </c>
      <c r="J29" s="38">
        <f>VLOOKUP(A29,RANGE2,9,FALSE())</f>
        <v>213621.25</v>
      </c>
    </row>
    <row r="30" spans="1:10" x14ac:dyDescent="0.25">
      <c r="A30" s="14">
        <v>3761</v>
      </c>
      <c r="B30" s="15" t="s">
        <v>82</v>
      </c>
      <c r="C30" s="19">
        <v>34717000</v>
      </c>
      <c r="D30" s="16">
        <v>73813</v>
      </c>
      <c r="E30" s="17" t="s">
        <v>83</v>
      </c>
      <c r="F30" s="20">
        <v>1</v>
      </c>
      <c r="G30" s="20">
        <v>0</v>
      </c>
      <c r="H30" s="20">
        <v>0</v>
      </c>
      <c r="I30" s="17" t="s">
        <v>7</v>
      </c>
      <c r="J30" s="38">
        <f>VLOOKUP(A30,RANGE2,9,FALSE())</f>
        <v>483865</v>
      </c>
    </row>
    <row r="31" spans="1:10" x14ac:dyDescent="0.25">
      <c r="A31" s="14">
        <v>7375</v>
      </c>
      <c r="B31" s="15" t="s">
        <v>84</v>
      </c>
      <c r="C31" s="19">
        <v>1123000</v>
      </c>
      <c r="D31" s="16">
        <v>569</v>
      </c>
      <c r="E31" s="17" t="s">
        <v>85</v>
      </c>
      <c r="F31" s="20">
        <v>1</v>
      </c>
      <c r="G31" s="20">
        <v>0</v>
      </c>
      <c r="H31" s="20">
        <v>0</v>
      </c>
      <c r="I31" s="17" t="s">
        <v>7</v>
      </c>
      <c r="J31" s="38">
        <f>VLOOKUP(A31,RANGE2,9,FALSE())</f>
        <v>6691.75</v>
      </c>
    </row>
    <row r="32" spans="1:10" x14ac:dyDescent="0.25">
      <c r="A32" s="14">
        <v>2369</v>
      </c>
      <c r="B32" s="15" t="s">
        <v>86</v>
      </c>
      <c r="C32" s="19">
        <v>25379000</v>
      </c>
      <c r="D32" s="16">
        <v>66636</v>
      </c>
      <c r="E32" s="17" t="s">
        <v>50</v>
      </c>
      <c r="F32" s="20">
        <v>0</v>
      </c>
      <c r="G32" s="20">
        <v>1</v>
      </c>
      <c r="H32" s="20">
        <v>0</v>
      </c>
      <c r="I32" s="17" t="s">
        <v>8</v>
      </c>
      <c r="J32" s="38">
        <f>VLOOKUP(A32,RANGE2,9,FALSE())</f>
        <v>10470.014999999999</v>
      </c>
    </row>
    <row r="33" spans="1:11" x14ac:dyDescent="0.25">
      <c r="A33" s="14">
        <v>1991</v>
      </c>
      <c r="B33" s="15" t="s">
        <v>87</v>
      </c>
      <c r="C33" s="19">
        <v>136410000</v>
      </c>
      <c r="D33" s="16">
        <v>201064</v>
      </c>
      <c r="E33" s="17" t="s">
        <v>88</v>
      </c>
      <c r="F33" s="20">
        <v>0</v>
      </c>
      <c r="G33" s="20">
        <v>0</v>
      </c>
      <c r="H33" s="20">
        <v>1</v>
      </c>
      <c r="I33" s="17" t="s">
        <v>9</v>
      </c>
      <c r="J33" s="38" t="s">
        <v>35</v>
      </c>
    </row>
    <row r="34" spans="1:11" x14ac:dyDescent="0.25">
      <c r="A34" s="14">
        <v>264</v>
      </c>
      <c r="B34" s="15" t="s">
        <v>89</v>
      </c>
      <c r="C34" s="19">
        <v>49766000</v>
      </c>
      <c r="D34" s="16">
        <v>68050</v>
      </c>
      <c r="E34" s="17" t="s">
        <v>90</v>
      </c>
      <c r="F34" s="20">
        <v>1</v>
      </c>
      <c r="G34" s="20">
        <v>0</v>
      </c>
      <c r="H34" s="20">
        <v>0</v>
      </c>
      <c r="I34" s="17" t="s">
        <v>7</v>
      </c>
      <c r="J34" s="38">
        <f t="shared" ref="J34:J44" si="2">VLOOKUP(A34,RANGE2,9,FALSE())</f>
        <v>85963.25</v>
      </c>
    </row>
    <row r="35" spans="1:11" x14ac:dyDescent="0.25">
      <c r="A35" s="14">
        <v>407</v>
      </c>
      <c r="B35" s="15" t="s">
        <v>91</v>
      </c>
      <c r="C35" s="19">
        <v>4120000</v>
      </c>
      <c r="D35" s="16">
        <v>14360</v>
      </c>
      <c r="E35" s="17" t="s">
        <v>92</v>
      </c>
      <c r="F35" s="20">
        <v>1</v>
      </c>
      <c r="G35" s="20">
        <v>0</v>
      </c>
      <c r="H35" s="20">
        <v>0</v>
      </c>
      <c r="I35" s="17" t="s">
        <v>7</v>
      </c>
      <c r="J35" s="38">
        <f t="shared" si="2"/>
        <v>30885</v>
      </c>
    </row>
    <row r="36" spans="1:11" x14ac:dyDescent="0.25">
      <c r="A36" s="14">
        <v>436</v>
      </c>
      <c r="B36" s="15" t="s">
        <v>93</v>
      </c>
      <c r="C36" s="19">
        <v>1162000</v>
      </c>
      <c r="D36" s="16">
        <v>4892</v>
      </c>
      <c r="E36" s="17" t="s">
        <v>94</v>
      </c>
      <c r="F36" s="20">
        <v>1</v>
      </c>
      <c r="G36" s="20">
        <v>0</v>
      </c>
      <c r="H36" s="20">
        <v>0</v>
      </c>
      <c r="I36" s="17" t="s">
        <v>7</v>
      </c>
      <c r="J36" s="38">
        <f t="shared" si="2"/>
        <v>43650.8</v>
      </c>
    </row>
    <row r="37" spans="1:11" x14ac:dyDescent="0.25">
      <c r="A37" s="14">
        <v>2146</v>
      </c>
      <c r="B37" s="15" t="s">
        <v>95</v>
      </c>
      <c r="C37" s="19">
        <v>17279000</v>
      </c>
      <c r="D37" s="16">
        <v>73207</v>
      </c>
      <c r="E37" s="17" t="s">
        <v>96</v>
      </c>
      <c r="F37" s="20">
        <v>0</v>
      </c>
      <c r="G37" s="20">
        <v>1</v>
      </c>
      <c r="H37" s="20">
        <v>0</v>
      </c>
      <c r="I37" s="17" t="s">
        <v>8</v>
      </c>
      <c r="J37" s="38">
        <f t="shared" si="2"/>
        <v>10516.342500000001</v>
      </c>
    </row>
    <row r="38" spans="1:11" x14ac:dyDescent="0.25">
      <c r="A38" s="14">
        <v>257</v>
      </c>
      <c r="B38" s="15" t="s">
        <v>97</v>
      </c>
      <c r="C38" s="19">
        <v>1820000</v>
      </c>
      <c r="D38" s="16">
        <v>8137</v>
      </c>
      <c r="E38" s="17" t="s">
        <v>85</v>
      </c>
      <c r="F38" s="20">
        <v>1</v>
      </c>
      <c r="G38" s="20">
        <v>0</v>
      </c>
      <c r="H38" s="20">
        <v>0</v>
      </c>
      <c r="I38" s="17" t="s">
        <v>7</v>
      </c>
      <c r="J38" s="38">
        <f t="shared" si="2"/>
        <v>78242</v>
      </c>
    </row>
    <row r="39" spans="1:11" x14ac:dyDescent="0.25">
      <c r="A39" s="14">
        <v>1155</v>
      </c>
      <c r="B39" s="15" t="s">
        <v>98</v>
      </c>
      <c r="C39" s="19">
        <v>81447000</v>
      </c>
      <c r="D39" s="16">
        <v>164206</v>
      </c>
      <c r="E39" s="17" t="s">
        <v>56</v>
      </c>
      <c r="F39" s="20">
        <v>1</v>
      </c>
      <c r="G39" s="20">
        <v>0</v>
      </c>
      <c r="H39" s="20">
        <v>0</v>
      </c>
      <c r="I39" s="17" t="s">
        <v>7</v>
      </c>
      <c r="J39" s="38">
        <f t="shared" si="2"/>
        <v>16358.754999999999</v>
      </c>
    </row>
    <row r="40" spans="1:11" x14ac:dyDescent="0.25">
      <c r="A40" s="14">
        <v>8060</v>
      </c>
      <c r="B40" s="15" t="s">
        <v>99</v>
      </c>
      <c r="C40" s="19">
        <v>338000</v>
      </c>
      <c r="D40" s="16">
        <v>2783</v>
      </c>
      <c r="E40" s="17" t="s">
        <v>100</v>
      </c>
      <c r="F40" s="20">
        <v>1</v>
      </c>
      <c r="G40" s="20">
        <v>0</v>
      </c>
      <c r="H40" s="20">
        <v>0</v>
      </c>
      <c r="I40" s="17" t="s">
        <v>7</v>
      </c>
      <c r="J40" s="38">
        <f t="shared" si="2"/>
        <v>46494.279000000002</v>
      </c>
    </row>
    <row r="41" spans="1:11" x14ac:dyDescent="0.25">
      <c r="A41" s="14">
        <v>8075</v>
      </c>
      <c r="B41" s="15" t="s">
        <v>101</v>
      </c>
      <c r="C41" s="19">
        <v>1574000</v>
      </c>
      <c r="D41" s="16">
        <v>4258</v>
      </c>
      <c r="E41" s="17" t="s">
        <v>102</v>
      </c>
      <c r="F41" s="20">
        <v>1</v>
      </c>
      <c r="G41" s="20">
        <v>0</v>
      </c>
      <c r="H41" s="20">
        <v>0</v>
      </c>
      <c r="I41" s="17" t="s">
        <v>7</v>
      </c>
      <c r="J41" s="38">
        <f t="shared" si="2"/>
        <v>2962.9009999999998</v>
      </c>
    </row>
    <row r="42" spans="1:11" x14ac:dyDescent="0.25">
      <c r="A42" s="14">
        <v>8076</v>
      </c>
      <c r="B42" s="15" t="s">
        <v>103</v>
      </c>
      <c r="C42" s="19">
        <v>1233000</v>
      </c>
      <c r="D42" s="16">
        <v>3245</v>
      </c>
      <c r="E42" s="17" t="s">
        <v>104</v>
      </c>
      <c r="F42" s="20">
        <v>1</v>
      </c>
      <c r="G42" s="20">
        <v>0</v>
      </c>
      <c r="H42" s="20">
        <v>0</v>
      </c>
      <c r="I42" s="17" t="s">
        <v>7</v>
      </c>
      <c r="J42" s="38">
        <f t="shared" si="2"/>
        <v>489.01249999999999</v>
      </c>
    </row>
    <row r="43" spans="1:11" x14ac:dyDescent="0.25">
      <c r="A43" s="14">
        <v>8065</v>
      </c>
      <c r="B43" s="15" t="s">
        <v>105</v>
      </c>
      <c r="C43" s="19">
        <v>295000</v>
      </c>
      <c r="D43" s="16">
        <v>960</v>
      </c>
      <c r="E43" s="17" t="s">
        <v>100</v>
      </c>
      <c r="F43" s="20">
        <v>1</v>
      </c>
      <c r="G43" s="20">
        <v>0</v>
      </c>
      <c r="H43" s="20">
        <v>0</v>
      </c>
      <c r="I43" s="17" t="s">
        <v>7</v>
      </c>
      <c r="J43" s="38">
        <f t="shared" si="2"/>
        <v>6460.1125000000002</v>
      </c>
    </row>
    <row r="44" spans="1:11" x14ac:dyDescent="0.25">
      <c r="A44" s="14">
        <v>8063</v>
      </c>
      <c r="B44" s="15" t="s">
        <v>106</v>
      </c>
      <c r="C44" s="19">
        <v>638000</v>
      </c>
      <c r="D44" s="16">
        <v>2099</v>
      </c>
      <c r="E44" s="17" t="s">
        <v>100</v>
      </c>
      <c r="F44" s="20">
        <v>1</v>
      </c>
      <c r="G44" s="20">
        <v>0</v>
      </c>
      <c r="H44" s="20">
        <v>0</v>
      </c>
      <c r="I44" s="17" t="s">
        <v>7</v>
      </c>
      <c r="J44" s="38">
        <f t="shared" si="2"/>
        <v>152198.19149999999</v>
      </c>
    </row>
    <row r="45" spans="1:11" x14ac:dyDescent="0.25">
      <c r="A45" s="14">
        <v>8079</v>
      </c>
      <c r="B45" s="15" t="s">
        <v>107</v>
      </c>
      <c r="C45" s="19">
        <v>2905760</v>
      </c>
      <c r="D45" s="16">
        <v>12770</v>
      </c>
      <c r="E45" s="17">
        <v>1926</v>
      </c>
      <c r="F45" s="20">
        <v>1</v>
      </c>
      <c r="G45" s="20">
        <v>0</v>
      </c>
      <c r="H45" s="20">
        <v>0</v>
      </c>
      <c r="I45" s="17" t="s">
        <v>7</v>
      </c>
      <c r="J45" s="38">
        <v>100000</v>
      </c>
      <c r="K45" t="s">
        <v>712</v>
      </c>
    </row>
    <row r="46" spans="1:11" x14ac:dyDescent="0.25">
      <c r="A46" s="14">
        <v>8066</v>
      </c>
      <c r="B46" s="15" t="s">
        <v>108</v>
      </c>
      <c r="C46" s="19">
        <v>146000</v>
      </c>
      <c r="D46" s="16">
        <v>1288</v>
      </c>
      <c r="E46" s="17" t="s">
        <v>56</v>
      </c>
      <c r="F46" s="20">
        <v>1</v>
      </c>
      <c r="G46" s="20">
        <v>0</v>
      </c>
      <c r="H46" s="20">
        <v>0</v>
      </c>
      <c r="I46" s="17" t="s">
        <v>7</v>
      </c>
      <c r="J46" s="38">
        <f t="shared" ref="J46:J61" si="3">VLOOKUP(A46,RANGE2,9,FALSE())</f>
        <v>10283.675499999999</v>
      </c>
    </row>
    <row r="47" spans="1:11" x14ac:dyDescent="0.25">
      <c r="A47" s="14">
        <v>8070</v>
      </c>
      <c r="B47" s="15" t="s">
        <v>109</v>
      </c>
      <c r="C47" s="19">
        <v>35000</v>
      </c>
      <c r="D47" s="16">
        <v>225</v>
      </c>
      <c r="E47" s="17" t="s">
        <v>110</v>
      </c>
      <c r="F47" s="20">
        <v>1</v>
      </c>
      <c r="G47" s="20">
        <v>0</v>
      </c>
      <c r="H47" s="20">
        <v>0</v>
      </c>
      <c r="I47" s="17" t="s">
        <v>7</v>
      </c>
      <c r="J47" s="38">
        <f t="shared" si="3"/>
        <v>0</v>
      </c>
    </row>
    <row r="48" spans="1:11" x14ac:dyDescent="0.25">
      <c r="A48" s="14">
        <v>8069</v>
      </c>
      <c r="B48" s="15" t="s">
        <v>111</v>
      </c>
      <c r="C48" s="19">
        <v>89000</v>
      </c>
      <c r="D48" s="16">
        <v>1320</v>
      </c>
      <c r="E48" s="17" t="s">
        <v>112</v>
      </c>
      <c r="F48" s="20">
        <v>1</v>
      </c>
      <c r="G48" s="20">
        <v>0</v>
      </c>
      <c r="H48" s="20">
        <v>0</v>
      </c>
      <c r="I48" s="17" t="s">
        <v>7</v>
      </c>
      <c r="J48" s="38">
        <f t="shared" si="3"/>
        <v>0</v>
      </c>
    </row>
    <row r="49" spans="1:11" x14ac:dyDescent="0.25">
      <c r="A49" s="14">
        <v>8068</v>
      </c>
      <c r="B49" s="15" t="s">
        <v>113</v>
      </c>
      <c r="C49" s="19">
        <v>59000</v>
      </c>
      <c r="D49" s="16">
        <v>846</v>
      </c>
      <c r="E49" s="17" t="s">
        <v>112</v>
      </c>
      <c r="F49" s="20">
        <v>1</v>
      </c>
      <c r="G49" s="20">
        <v>0</v>
      </c>
      <c r="H49" s="20">
        <v>0</v>
      </c>
      <c r="I49" s="17" t="s">
        <v>7</v>
      </c>
      <c r="J49" s="38">
        <f t="shared" si="3"/>
        <v>7265.1814999999997</v>
      </c>
    </row>
    <row r="50" spans="1:11" x14ac:dyDescent="0.25">
      <c r="A50" s="14">
        <v>8054</v>
      </c>
      <c r="B50" s="15" t="s">
        <v>114</v>
      </c>
      <c r="C50" s="19">
        <v>487000</v>
      </c>
      <c r="D50" s="16">
        <v>972</v>
      </c>
      <c r="E50" s="17" t="s">
        <v>100</v>
      </c>
      <c r="F50" s="20">
        <v>1</v>
      </c>
      <c r="G50" s="20">
        <v>0</v>
      </c>
      <c r="H50" s="20">
        <v>0</v>
      </c>
      <c r="I50" s="17" t="s">
        <v>7</v>
      </c>
      <c r="J50" s="38">
        <f t="shared" si="3"/>
        <v>42630.565499999997</v>
      </c>
    </row>
    <row r="51" spans="1:11" x14ac:dyDescent="0.25">
      <c r="A51" s="14">
        <v>8067</v>
      </c>
      <c r="B51" s="15" t="s">
        <v>115</v>
      </c>
      <c r="C51" s="19">
        <v>233000</v>
      </c>
      <c r="D51" s="16">
        <v>836</v>
      </c>
      <c r="E51" s="17" t="s">
        <v>116</v>
      </c>
      <c r="F51" s="20">
        <v>1</v>
      </c>
      <c r="G51" s="20">
        <v>0</v>
      </c>
      <c r="H51" s="20">
        <v>0</v>
      </c>
      <c r="I51" s="17" t="s">
        <v>7</v>
      </c>
      <c r="J51" s="38">
        <f t="shared" si="3"/>
        <v>2521.2455</v>
      </c>
    </row>
    <row r="52" spans="1:11" x14ac:dyDescent="0.25">
      <c r="A52" s="14">
        <v>8071</v>
      </c>
      <c r="B52" s="15" t="s">
        <v>117</v>
      </c>
      <c r="C52" s="19">
        <v>300000</v>
      </c>
      <c r="D52" s="16">
        <v>1333</v>
      </c>
      <c r="E52" s="17" t="s">
        <v>71</v>
      </c>
      <c r="F52" s="20">
        <v>1</v>
      </c>
      <c r="G52" s="20">
        <v>0</v>
      </c>
      <c r="H52" s="20">
        <v>0</v>
      </c>
      <c r="I52" s="17" t="s">
        <v>7</v>
      </c>
      <c r="J52" s="38">
        <f t="shared" si="3"/>
        <v>0</v>
      </c>
    </row>
    <row r="53" spans="1:11" x14ac:dyDescent="0.25">
      <c r="A53" s="14">
        <v>8072</v>
      </c>
      <c r="B53" s="15" t="s">
        <v>118</v>
      </c>
      <c r="C53" s="19">
        <v>300000</v>
      </c>
      <c r="D53" s="16">
        <v>1333</v>
      </c>
      <c r="E53" s="17" t="s">
        <v>71</v>
      </c>
      <c r="F53" s="20">
        <v>1</v>
      </c>
      <c r="G53" s="20">
        <v>0</v>
      </c>
      <c r="H53" s="20">
        <v>0</v>
      </c>
      <c r="I53" s="17" t="s">
        <v>7</v>
      </c>
      <c r="J53" s="38">
        <f t="shared" si="3"/>
        <v>2264.9</v>
      </c>
    </row>
    <row r="54" spans="1:11" x14ac:dyDescent="0.25">
      <c r="A54" s="14">
        <v>8077</v>
      </c>
      <c r="B54" s="15" t="s">
        <v>119</v>
      </c>
      <c r="C54" s="19">
        <v>475000</v>
      </c>
      <c r="D54" s="16">
        <v>1373</v>
      </c>
      <c r="E54" s="17" t="s">
        <v>104</v>
      </c>
      <c r="F54" s="20">
        <v>1</v>
      </c>
      <c r="G54" s="20">
        <v>0</v>
      </c>
      <c r="H54" s="20">
        <v>0</v>
      </c>
      <c r="I54" s="17" t="s">
        <v>7</v>
      </c>
      <c r="J54" s="38">
        <f t="shared" si="3"/>
        <v>2264.9</v>
      </c>
    </row>
    <row r="55" spans="1:11" x14ac:dyDescent="0.25">
      <c r="A55" s="14">
        <v>8078</v>
      </c>
      <c r="B55" s="15" t="s">
        <v>120</v>
      </c>
      <c r="C55" s="19">
        <v>475000</v>
      </c>
      <c r="D55" s="16">
        <v>1373</v>
      </c>
      <c r="E55" s="17" t="s">
        <v>104</v>
      </c>
      <c r="F55" s="20">
        <v>1</v>
      </c>
      <c r="G55" s="20">
        <v>0</v>
      </c>
      <c r="H55" s="20">
        <v>0</v>
      </c>
      <c r="I55" s="17" t="s">
        <v>7</v>
      </c>
      <c r="J55" s="38">
        <f t="shared" si="3"/>
        <v>2264.9</v>
      </c>
    </row>
    <row r="56" spans="1:11" x14ac:dyDescent="0.25">
      <c r="A56" s="14">
        <v>8058</v>
      </c>
      <c r="B56" s="15" t="s">
        <v>121</v>
      </c>
      <c r="C56" s="19">
        <v>32000</v>
      </c>
      <c r="D56" s="16">
        <v>154</v>
      </c>
      <c r="E56" s="17" t="s">
        <v>100</v>
      </c>
      <c r="F56" s="20">
        <v>1</v>
      </c>
      <c r="G56" s="20">
        <v>0</v>
      </c>
      <c r="H56" s="20">
        <v>0</v>
      </c>
      <c r="I56" s="17" t="s">
        <v>7</v>
      </c>
      <c r="J56" s="38">
        <f t="shared" si="3"/>
        <v>0</v>
      </c>
    </row>
    <row r="57" spans="1:11" x14ac:dyDescent="0.25">
      <c r="A57" s="14">
        <v>8059</v>
      </c>
      <c r="B57" s="15" t="s">
        <v>122</v>
      </c>
      <c r="C57" s="19">
        <v>32000</v>
      </c>
      <c r="D57" s="16">
        <v>314</v>
      </c>
      <c r="E57" s="17" t="s">
        <v>100</v>
      </c>
      <c r="F57" s="20">
        <v>1</v>
      </c>
      <c r="G57" s="20">
        <v>0</v>
      </c>
      <c r="H57" s="20">
        <v>0</v>
      </c>
      <c r="I57" s="17" t="s">
        <v>7</v>
      </c>
      <c r="J57" s="38">
        <f t="shared" si="3"/>
        <v>5147.5</v>
      </c>
    </row>
    <row r="58" spans="1:11" x14ac:dyDescent="0.25">
      <c r="A58" s="14">
        <v>8062</v>
      </c>
      <c r="B58" s="15" t="s">
        <v>123</v>
      </c>
      <c r="C58" s="19">
        <v>605000</v>
      </c>
      <c r="D58" s="16">
        <v>2784</v>
      </c>
      <c r="E58" s="17" t="s">
        <v>100</v>
      </c>
      <c r="F58" s="20">
        <v>1</v>
      </c>
      <c r="G58" s="20">
        <v>0</v>
      </c>
      <c r="H58" s="20">
        <v>0</v>
      </c>
      <c r="I58" s="17" t="s">
        <v>7</v>
      </c>
      <c r="J58" s="38">
        <f t="shared" si="3"/>
        <v>70777.095499999996</v>
      </c>
    </row>
    <row r="59" spans="1:11" x14ac:dyDescent="0.25">
      <c r="A59" s="14">
        <v>8051</v>
      </c>
      <c r="B59" s="15" t="s">
        <v>124</v>
      </c>
      <c r="C59" s="19">
        <v>443000</v>
      </c>
      <c r="D59" s="16">
        <v>1146</v>
      </c>
      <c r="E59" s="17" t="s">
        <v>100</v>
      </c>
      <c r="F59" s="20">
        <v>1</v>
      </c>
      <c r="G59" s="20">
        <v>0</v>
      </c>
      <c r="H59" s="20">
        <v>0</v>
      </c>
      <c r="I59" s="17" t="s">
        <v>7</v>
      </c>
      <c r="J59" s="38">
        <f t="shared" si="3"/>
        <v>80075.539499999999</v>
      </c>
    </row>
    <row r="60" spans="1:11" x14ac:dyDescent="0.25">
      <c r="A60" s="14">
        <v>8050</v>
      </c>
      <c r="B60" s="15" t="s">
        <v>125</v>
      </c>
      <c r="C60" s="19">
        <v>4175000</v>
      </c>
      <c r="D60" s="16">
        <v>15441</v>
      </c>
      <c r="E60" s="17" t="s">
        <v>100</v>
      </c>
      <c r="F60" s="20">
        <v>1</v>
      </c>
      <c r="G60" s="20">
        <v>0</v>
      </c>
      <c r="H60" s="20">
        <v>0</v>
      </c>
      <c r="I60" s="17" t="s">
        <v>7</v>
      </c>
      <c r="J60" s="38">
        <f t="shared" si="3"/>
        <v>151106.9215</v>
      </c>
    </row>
    <row r="61" spans="1:11" x14ac:dyDescent="0.25">
      <c r="A61" s="14">
        <v>8052</v>
      </c>
      <c r="B61" s="15" t="s">
        <v>126</v>
      </c>
      <c r="C61" s="19">
        <v>424000</v>
      </c>
      <c r="D61" s="16">
        <v>6128</v>
      </c>
      <c r="E61" s="17" t="s">
        <v>127</v>
      </c>
      <c r="F61" s="20">
        <v>1</v>
      </c>
      <c r="G61" s="20">
        <v>0</v>
      </c>
      <c r="H61" s="20">
        <v>0</v>
      </c>
      <c r="I61" s="17" t="s">
        <v>7</v>
      </c>
      <c r="J61" s="38">
        <f t="shared" si="3"/>
        <v>32887.377500000002</v>
      </c>
    </row>
    <row r="62" spans="1:11" x14ac:dyDescent="0.25">
      <c r="A62" s="39">
        <v>8081</v>
      </c>
      <c r="B62" s="40" t="s">
        <v>713</v>
      </c>
      <c r="C62" s="41"/>
      <c r="D62" s="42"/>
      <c r="E62" s="43"/>
      <c r="F62" s="44">
        <v>1</v>
      </c>
      <c r="G62" s="44">
        <v>0</v>
      </c>
      <c r="H62" s="44">
        <v>0</v>
      </c>
      <c r="I62" s="43" t="s">
        <v>7</v>
      </c>
      <c r="J62" s="45">
        <v>0</v>
      </c>
      <c r="K62" t="s">
        <v>714</v>
      </c>
    </row>
    <row r="63" spans="1:11" x14ac:dyDescent="0.25">
      <c r="A63" s="14">
        <v>8061</v>
      </c>
      <c r="B63" s="15" t="s">
        <v>128</v>
      </c>
      <c r="C63" s="19">
        <v>266000</v>
      </c>
      <c r="D63" s="16">
        <v>828</v>
      </c>
      <c r="E63" s="17" t="s">
        <v>100</v>
      </c>
      <c r="F63" s="20">
        <v>1</v>
      </c>
      <c r="G63" s="20">
        <v>0</v>
      </c>
      <c r="H63" s="20">
        <v>0</v>
      </c>
      <c r="I63" s="17" t="s">
        <v>7</v>
      </c>
      <c r="J63" s="38">
        <f>VLOOKUP(A63,RANGE2,9,FALSE())</f>
        <v>17372.8125</v>
      </c>
    </row>
    <row r="64" spans="1:11" x14ac:dyDescent="0.25">
      <c r="A64" s="14">
        <v>2150</v>
      </c>
      <c r="B64" s="15" t="s">
        <v>129</v>
      </c>
      <c r="C64" s="19">
        <v>34998000</v>
      </c>
      <c r="D64" s="16">
        <v>209617</v>
      </c>
      <c r="E64" s="17" t="s">
        <v>130</v>
      </c>
      <c r="F64" s="20">
        <v>0.04</v>
      </c>
      <c r="G64" s="20">
        <v>0.96</v>
      </c>
      <c r="H64" s="20">
        <v>0</v>
      </c>
      <c r="I64" s="17" t="s">
        <v>8</v>
      </c>
      <c r="J64" s="38">
        <f>VLOOKUP(A64,RANGE2,9,FALSE())</f>
        <v>0</v>
      </c>
    </row>
    <row r="65" spans="1:10" x14ac:dyDescent="0.25">
      <c r="A65" s="14">
        <v>2218</v>
      </c>
      <c r="B65" s="15" t="s">
        <v>131</v>
      </c>
      <c r="C65" s="19">
        <v>4972000</v>
      </c>
      <c r="D65" s="16">
        <v>35407</v>
      </c>
      <c r="E65" s="17" t="s">
        <v>132</v>
      </c>
      <c r="F65" s="20">
        <v>0</v>
      </c>
      <c r="G65" s="20">
        <v>1</v>
      </c>
      <c r="H65" s="20">
        <v>0</v>
      </c>
      <c r="I65" s="17" t="s">
        <v>8</v>
      </c>
      <c r="J65" s="38">
        <f>VLOOKUP(A65,RANGE2,9,FALSE())</f>
        <v>20590</v>
      </c>
    </row>
    <row r="66" spans="1:10" x14ac:dyDescent="0.25">
      <c r="A66" s="14">
        <v>125</v>
      </c>
      <c r="B66" s="15" t="s">
        <v>133</v>
      </c>
      <c r="C66" s="19">
        <v>36248000</v>
      </c>
      <c r="D66" s="16">
        <v>237704</v>
      </c>
      <c r="E66" s="17" t="s">
        <v>134</v>
      </c>
      <c r="F66" s="20">
        <v>0</v>
      </c>
      <c r="G66" s="20">
        <v>1</v>
      </c>
      <c r="H66" s="20">
        <v>0</v>
      </c>
      <c r="I66" s="17" t="s">
        <v>8</v>
      </c>
      <c r="J66" s="38" t="s">
        <v>35</v>
      </c>
    </row>
    <row r="67" spans="1:10" x14ac:dyDescent="0.25">
      <c r="A67" s="14">
        <v>2831</v>
      </c>
      <c r="B67" s="15" t="s">
        <v>135</v>
      </c>
      <c r="C67" s="19">
        <v>748000</v>
      </c>
      <c r="D67" s="16">
        <v>6184</v>
      </c>
      <c r="E67" s="17" t="s">
        <v>136</v>
      </c>
      <c r="F67" s="20">
        <v>0</v>
      </c>
      <c r="G67" s="20">
        <v>1</v>
      </c>
      <c r="H67" s="20">
        <v>0</v>
      </c>
      <c r="I67" s="17" t="s">
        <v>8</v>
      </c>
      <c r="J67" s="38">
        <f>VLOOKUP(A67,RANGE2,9,FALSE())</f>
        <v>42209.5</v>
      </c>
    </row>
    <row r="68" spans="1:10" x14ac:dyDescent="0.25">
      <c r="A68" s="14">
        <v>2832</v>
      </c>
      <c r="B68" s="15" t="s">
        <v>137</v>
      </c>
      <c r="C68" s="19">
        <v>642000</v>
      </c>
      <c r="D68" s="16">
        <v>6184</v>
      </c>
      <c r="E68" s="17" t="s">
        <v>136</v>
      </c>
      <c r="F68" s="20">
        <v>0</v>
      </c>
      <c r="G68" s="20">
        <v>1</v>
      </c>
      <c r="H68" s="20">
        <v>0</v>
      </c>
      <c r="I68" s="17" t="s">
        <v>8</v>
      </c>
      <c r="J68" s="38">
        <f>VLOOKUP(A68,RANGE2,9,FALSE())</f>
        <v>40665.25</v>
      </c>
    </row>
    <row r="69" spans="1:10" x14ac:dyDescent="0.25">
      <c r="A69" s="14">
        <v>64</v>
      </c>
      <c r="B69" s="15" t="s">
        <v>138</v>
      </c>
      <c r="C69" s="19">
        <v>8314000</v>
      </c>
      <c r="D69" s="16">
        <v>20727</v>
      </c>
      <c r="E69" s="17" t="s">
        <v>139</v>
      </c>
      <c r="F69" s="20">
        <v>1</v>
      </c>
      <c r="G69" s="20">
        <v>0</v>
      </c>
      <c r="H69" s="20">
        <v>0</v>
      </c>
      <c r="I69" s="17" t="s">
        <v>7</v>
      </c>
      <c r="J69" s="38">
        <f>VLOOKUP(A69,RANGE2,9,FALSE())</f>
        <v>424668.75</v>
      </c>
    </row>
    <row r="70" spans="1:10" x14ac:dyDescent="0.25">
      <c r="A70" s="14">
        <v>527</v>
      </c>
      <c r="B70" s="15" t="s">
        <v>140</v>
      </c>
      <c r="C70" s="19">
        <v>65570000</v>
      </c>
      <c r="D70" s="16">
        <v>249265</v>
      </c>
      <c r="E70" s="17" t="s">
        <v>96</v>
      </c>
      <c r="F70" s="20">
        <v>1</v>
      </c>
      <c r="G70" s="20">
        <v>0</v>
      </c>
      <c r="H70" s="20">
        <v>0</v>
      </c>
      <c r="I70" s="17" t="s">
        <v>7</v>
      </c>
      <c r="J70" s="38">
        <f>VLOOKUP(A70,RANGE2,9,FALSE())</f>
        <v>440111.25</v>
      </c>
    </row>
    <row r="71" spans="1:10" x14ac:dyDescent="0.25">
      <c r="A71" s="14">
        <v>94</v>
      </c>
      <c r="B71" s="15" t="s">
        <v>141</v>
      </c>
      <c r="C71" s="19">
        <v>17142000</v>
      </c>
      <c r="D71" s="16">
        <v>42755</v>
      </c>
      <c r="E71" s="17" t="s">
        <v>142</v>
      </c>
      <c r="F71" s="20">
        <v>1</v>
      </c>
      <c r="G71" s="20">
        <v>0</v>
      </c>
      <c r="H71" s="20">
        <v>0</v>
      </c>
      <c r="I71" s="17" t="s">
        <v>7</v>
      </c>
      <c r="J71" s="38">
        <f>VLOOKUP(A71,RANGE2,9,FALSE())</f>
        <v>823394.1</v>
      </c>
    </row>
    <row r="72" spans="1:10" x14ac:dyDescent="0.25">
      <c r="A72" s="14">
        <v>5280</v>
      </c>
      <c r="B72" s="15" t="s">
        <v>143</v>
      </c>
      <c r="C72" s="19">
        <v>35660000</v>
      </c>
      <c r="D72" s="16">
        <v>73488</v>
      </c>
      <c r="E72" s="17" t="s">
        <v>144</v>
      </c>
      <c r="F72" s="20">
        <v>0.15</v>
      </c>
      <c r="G72" s="20">
        <v>0.85</v>
      </c>
      <c r="H72" s="20">
        <v>0</v>
      </c>
      <c r="I72" s="17" t="s">
        <v>8</v>
      </c>
      <c r="J72" s="38" t="s">
        <v>35</v>
      </c>
    </row>
    <row r="73" spans="1:10" x14ac:dyDescent="0.25">
      <c r="A73" s="14">
        <v>438</v>
      </c>
      <c r="B73" s="15" t="s">
        <v>145</v>
      </c>
      <c r="C73" s="19">
        <v>57270000</v>
      </c>
      <c r="D73" s="16">
        <v>121156</v>
      </c>
      <c r="E73" s="17" t="s">
        <v>146</v>
      </c>
      <c r="F73" s="20">
        <v>1</v>
      </c>
      <c r="G73" s="20">
        <v>0</v>
      </c>
      <c r="H73" s="20">
        <v>0</v>
      </c>
      <c r="I73" s="17" t="s">
        <v>7</v>
      </c>
      <c r="J73" s="38">
        <f>VLOOKUP(A73,RANGE2,9,FALSE())</f>
        <v>4394729.5999999996</v>
      </c>
    </row>
    <row r="74" spans="1:10" x14ac:dyDescent="0.25">
      <c r="A74" s="14">
        <v>5272</v>
      </c>
      <c r="B74" s="15" t="s">
        <v>147</v>
      </c>
      <c r="C74" s="19">
        <v>641000</v>
      </c>
      <c r="D74" s="16">
        <v>100</v>
      </c>
      <c r="E74" s="17" t="s">
        <v>144</v>
      </c>
      <c r="F74" s="20">
        <v>0</v>
      </c>
      <c r="G74" s="20">
        <v>1</v>
      </c>
      <c r="H74" s="20">
        <v>0</v>
      </c>
      <c r="I74" s="17" t="s">
        <v>8</v>
      </c>
      <c r="J74" s="38" t="s">
        <v>35</v>
      </c>
    </row>
    <row r="75" spans="1:10" x14ac:dyDescent="0.25">
      <c r="A75" s="14">
        <v>2401</v>
      </c>
      <c r="B75" s="15" t="s">
        <v>148</v>
      </c>
      <c r="C75" s="19">
        <v>117000</v>
      </c>
      <c r="D75" s="16">
        <v>392</v>
      </c>
      <c r="E75" s="17" t="s">
        <v>149</v>
      </c>
      <c r="F75" s="20">
        <v>1</v>
      </c>
      <c r="G75" s="20">
        <v>0</v>
      </c>
      <c r="H75" s="20">
        <v>0</v>
      </c>
      <c r="I75" s="17" t="s">
        <v>7</v>
      </c>
      <c r="J75" s="38">
        <f t="shared" ref="J75:J88" si="4">VLOOKUP(A75,RANGE2,9,FALSE())</f>
        <v>0</v>
      </c>
    </row>
    <row r="76" spans="1:10" x14ac:dyDescent="0.25">
      <c r="A76" s="14">
        <v>2404</v>
      </c>
      <c r="B76" s="15" t="s">
        <v>150</v>
      </c>
      <c r="C76" s="19">
        <v>246000</v>
      </c>
      <c r="D76" s="16">
        <v>1023</v>
      </c>
      <c r="E76" s="17" t="s">
        <v>151</v>
      </c>
      <c r="F76" s="20">
        <v>1</v>
      </c>
      <c r="G76" s="20">
        <v>0</v>
      </c>
      <c r="H76" s="20">
        <v>0</v>
      </c>
      <c r="I76" s="17" t="s">
        <v>7</v>
      </c>
      <c r="J76" s="38">
        <f t="shared" si="4"/>
        <v>0</v>
      </c>
    </row>
    <row r="77" spans="1:10" x14ac:dyDescent="0.25">
      <c r="A77" s="14">
        <v>2403</v>
      </c>
      <c r="B77" s="15" t="s">
        <v>152</v>
      </c>
      <c r="C77" s="19">
        <v>231000</v>
      </c>
      <c r="D77" s="16">
        <v>1036</v>
      </c>
      <c r="E77" s="17" t="s">
        <v>153</v>
      </c>
      <c r="F77" s="20">
        <v>1</v>
      </c>
      <c r="G77" s="20">
        <v>0</v>
      </c>
      <c r="H77" s="20">
        <v>0</v>
      </c>
      <c r="I77" s="17" t="s">
        <v>7</v>
      </c>
      <c r="J77" s="38">
        <f t="shared" si="4"/>
        <v>0</v>
      </c>
    </row>
    <row r="78" spans="1:10" x14ac:dyDescent="0.25">
      <c r="A78" s="14">
        <v>2402</v>
      </c>
      <c r="B78" s="15" t="s">
        <v>154</v>
      </c>
      <c r="C78" s="19">
        <v>530000</v>
      </c>
      <c r="D78" s="16">
        <v>2002</v>
      </c>
      <c r="E78" s="17" t="s">
        <v>153</v>
      </c>
      <c r="F78" s="20">
        <v>1</v>
      </c>
      <c r="G78" s="20">
        <v>0</v>
      </c>
      <c r="H78" s="20">
        <v>0</v>
      </c>
      <c r="I78" s="17" t="s">
        <v>7</v>
      </c>
      <c r="J78" s="38">
        <f t="shared" si="4"/>
        <v>11684.825000000001</v>
      </c>
    </row>
    <row r="79" spans="1:10" x14ac:dyDescent="0.25">
      <c r="A79" s="14">
        <v>2400</v>
      </c>
      <c r="B79" s="15" t="s">
        <v>155</v>
      </c>
      <c r="C79" s="19">
        <v>3654000</v>
      </c>
      <c r="D79" s="16">
        <v>15664</v>
      </c>
      <c r="E79" s="17" t="s">
        <v>153</v>
      </c>
      <c r="F79" s="20">
        <v>1</v>
      </c>
      <c r="G79" s="20">
        <v>0</v>
      </c>
      <c r="H79" s="20">
        <v>0</v>
      </c>
      <c r="I79" s="17" t="s">
        <v>7</v>
      </c>
      <c r="J79" s="38">
        <f t="shared" si="4"/>
        <v>1168.4825000000001</v>
      </c>
    </row>
    <row r="80" spans="1:10" x14ac:dyDescent="0.25">
      <c r="A80" s="14">
        <v>447</v>
      </c>
      <c r="B80" s="15" t="s">
        <v>156</v>
      </c>
      <c r="C80" s="19">
        <v>1632000</v>
      </c>
      <c r="D80" s="16">
        <v>2966</v>
      </c>
      <c r="E80" s="17" t="s">
        <v>79</v>
      </c>
      <c r="F80" s="20">
        <v>1</v>
      </c>
      <c r="G80" s="20">
        <v>0</v>
      </c>
      <c r="H80" s="20">
        <v>0</v>
      </c>
      <c r="I80" s="17" t="s">
        <v>7</v>
      </c>
      <c r="J80" s="38">
        <f t="shared" si="4"/>
        <v>0</v>
      </c>
    </row>
    <row r="81" spans="1:11" x14ac:dyDescent="0.25">
      <c r="A81" s="14">
        <v>580</v>
      </c>
      <c r="B81" s="15" t="s">
        <v>157</v>
      </c>
      <c r="C81" s="19">
        <v>27318000</v>
      </c>
      <c r="D81" s="16">
        <v>103138</v>
      </c>
      <c r="E81" s="17" t="s">
        <v>63</v>
      </c>
      <c r="F81" s="20">
        <v>1</v>
      </c>
      <c r="G81" s="20">
        <v>0</v>
      </c>
      <c r="H81" s="20">
        <v>0</v>
      </c>
      <c r="I81" s="17" t="s">
        <v>7</v>
      </c>
      <c r="J81" s="38">
        <f t="shared" si="4"/>
        <v>477688</v>
      </c>
    </row>
    <row r="82" spans="1:11" x14ac:dyDescent="0.25">
      <c r="A82" s="14">
        <v>1161</v>
      </c>
      <c r="B82" s="15" t="s">
        <v>158</v>
      </c>
      <c r="C82" s="19">
        <v>129461000</v>
      </c>
      <c r="D82" s="16">
        <v>200442</v>
      </c>
      <c r="E82" s="17" t="s">
        <v>112</v>
      </c>
      <c r="F82" s="20">
        <v>1</v>
      </c>
      <c r="G82" s="20">
        <v>0</v>
      </c>
      <c r="H82" s="20">
        <v>0</v>
      </c>
      <c r="I82" s="17" t="s">
        <v>7</v>
      </c>
      <c r="J82" s="38">
        <f t="shared" si="4"/>
        <v>11684.825000000001</v>
      </c>
    </row>
    <row r="83" spans="1:11" x14ac:dyDescent="0.25">
      <c r="A83" s="14">
        <v>2132</v>
      </c>
      <c r="B83" s="15" t="s">
        <v>159</v>
      </c>
      <c r="C83" s="19">
        <v>822000</v>
      </c>
      <c r="D83" s="16">
        <v>7422</v>
      </c>
      <c r="E83" s="17" t="s">
        <v>92</v>
      </c>
      <c r="F83" s="20">
        <v>0</v>
      </c>
      <c r="G83" s="20">
        <v>1</v>
      </c>
      <c r="H83" s="20">
        <v>0</v>
      </c>
      <c r="I83" s="17" t="s">
        <v>8</v>
      </c>
      <c r="J83" s="38">
        <f t="shared" si="4"/>
        <v>4632.75</v>
      </c>
    </row>
    <row r="84" spans="1:11" x14ac:dyDescent="0.25">
      <c r="A84" s="14">
        <v>2360</v>
      </c>
      <c r="B84" s="15" t="s">
        <v>160</v>
      </c>
      <c r="C84" s="19">
        <v>15462000</v>
      </c>
      <c r="D84" s="16">
        <v>38789</v>
      </c>
      <c r="E84" s="17" t="s">
        <v>77</v>
      </c>
      <c r="F84" s="20">
        <v>0.01</v>
      </c>
      <c r="G84" s="20">
        <v>0.99</v>
      </c>
      <c r="H84" s="20">
        <v>0</v>
      </c>
      <c r="I84" s="17" t="s">
        <v>8</v>
      </c>
      <c r="J84" s="38">
        <f t="shared" si="4"/>
        <v>438414.63400000002</v>
      </c>
    </row>
    <row r="85" spans="1:11" x14ac:dyDescent="0.25">
      <c r="A85" s="14">
        <v>7140</v>
      </c>
      <c r="B85" s="15" t="s">
        <v>161</v>
      </c>
      <c r="C85" s="19">
        <v>6954000</v>
      </c>
      <c r="D85" s="16">
        <v>2595</v>
      </c>
      <c r="E85" s="17" t="s">
        <v>162</v>
      </c>
      <c r="F85" s="20">
        <v>1</v>
      </c>
      <c r="G85" s="20">
        <v>0</v>
      </c>
      <c r="H85" s="20">
        <v>0</v>
      </c>
      <c r="I85" s="17" t="s">
        <v>7</v>
      </c>
      <c r="J85" s="38">
        <f t="shared" si="4"/>
        <v>0</v>
      </c>
    </row>
    <row r="86" spans="1:11" x14ac:dyDescent="0.25">
      <c r="A86" s="14">
        <v>1189</v>
      </c>
      <c r="B86" s="15" t="s">
        <v>163</v>
      </c>
      <c r="C86" s="19">
        <v>225000</v>
      </c>
      <c r="D86" s="16">
        <v>252</v>
      </c>
      <c r="E86" s="17" t="s">
        <v>164</v>
      </c>
      <c r="F86" s="20">
        <v>0.5</v>
      </c>
      <c r="G86" s="20">
        <v>0</v>
      </c>
      <c r="H86" s="20">
        <v>0.5</v>
      </c>
      <c r="I86" s="17" t="s">
        <v>7</v>
      </c>
      <c r="J86" s="38">
        <f t="shared" si="4"/>
        <v>0</v>
      </c>
    </row>
    <row r="87" spans="1:11" x14ac:dyDescent="0.25">
      <c r="A87" s="14">
        <v>1177</v>
      </c>
      <c r="B87" s="15" t="s">
        <v>165</v>
      </c>
      <c r="C87" s="19">
        <v>2639000</v>
      </c>
      <c r="D87" s="16">
        <v>7341</v>
      </c>
      <c r="E87" s="17" t="s">
        <v>166</v>
      </c>
      <c r="F87" s="20">
        <v>0.84</v>
      </c>
      <c r="G87" s="20">
        <v>0</v>
      </c>
      <c r="H87" s="20">
        <v>0.16</v>
      </c>
      <c r="I87" s="17" t="s">
        <v>7</v>
      </c>
      <c r="J87" s="38">
        <f t="shared" si="4"/>
        <v>1255990</v>
      </c>
      <c r="K87" t="s">
        <v>715</v>
      </c>
    </row>
    <row r="88" spans="1:11" x14ac:dyDescent="0.25">
      <c r="A88" s="14">
        <v>222</v>
      </c>
      <c r="B88" s="15" t="s">
        <v>167</v>
      </c>
      <c r="C88" s="19">
        <v>12043000</v>
      </c>
      <c r="D88" s="16">
        <v>28878</v>
      </c>
      <c r="E88" s="17" t="s">
        <v>168</v>
      </c>
      <c r="F88" s="20">
        <v>1</v>
      </c>
      <c r="G88" s="20">
        <v>0</v>
      </c>
      <c r="H88" s="20">
        <v>0</v>
      </c>
      <c r="I88" s="17" t="s">
        <v>7</v>
      </c>
      <c r="J88" s="38">
        <f t="shared" si="4"/>
        <v>1854798.675</v>
      </c>
    </row>
    <row r="89" spans="1:11" x14ac:dyDescent="0.25">
      <c r="A89" s="14">
        <v>256</v>
      </c>
      <c r="B89" s="15" t="s">
        <v>169</v>
      </c>
      <c r="C89" s="19">
        <v>132307000</v>
      </c>
      <c r="D89" s="16">
        <v>285503</v>
      </c>
      <c r="E89" s="17" t="s">
        <v>170</v>
      </c>
      <c r="F89" s="20">
        <v>1</v>
      </c>
      <c r="G89" s="20">
        <v>0</v>
      </c>
      <c r="H89" s="20">
        <v>0</v>
      </c>
      <c r="I89" s="17" t="s">
        <v>7</v>
      </c>
      <c r="J89" s="38">
        <v>1801650</v>
      </c>
    </row>
    <row r="90" spans="1:11" x14ac:dyDescent="0.25">
      <c r="A90" s="14">
        <v>800</v>
      </c>
      <c r="B90" s="15" t="s">
        <v>171</v>
      </c>
      <c r="C90" s="19">
        <v>1723000</v>
      </c>
      <c r="D90" s="16">
        <v>7730</v>
      </c>
      <c r="E90" s="17" t="s">
        <v>172</v>
      </c>
      <c r="F90" s="20">
        <v>0</v>
      </c>
      <c r="G90" s="20">
        <v>1</v>
      </c>
      <c r="H90" s="20">
        <v>0</v>
      </c>
      <c r="I90" s="17" t="s">
        <v>8</v>
      </c>
      <c r="J90" s="38">
        <f t="shared" ref="J90:J134" si="5">VLOOKUP(A90,RANGE2,9,FALSE())</f>
        <v>512384.20899999997</v>
      </c>
    </row>
    <row r="91" spans="1:11" x14ac:dyDescent="0.25">
      <c r="A91" s="14">
        <v>68</v>
      </c>
      <c r="B91" s="15" t="s">
        <v>173</v>
      </c>
      <c r="C91" s="19">
        <v>99684000</v>
      </c>
      <c r="D91" s="16">
        <v>181328</v>
      </c>
      <c r="E91" s="17" t="s">
        <v>174</v>
      </c>
      <c r="F91" s="20">
        <v>1</v>
      </c>
      <c r="G91" s="20">
        <v>0</v>
      </c>
      <c r="H91" s="20">
        <v>0</v>
      </c>
      <c r="I91" s="17" t="s">
        <v>7</v>
      </c>
      <c r="J91" s="38">
        <f t="shared" si="5"/>
        <v>2136212.5</v>
      </c>
    </row>
    <row r="92" spans="1:11" x14ac:dyDescent="0.25">
      <c r="A92" s="14">
        <v>1141</v>
      </c>
      <c r="B92" s="15" t="s">
        <v>175</v>
      </c>
      <c r="C92" s="19">
        <v>20659000</v>
      </c>
      <c r="D92" s="16">
        <v>76537</v>
      </c>
      <c r="E92" s="17" t="s">
        <v>176</v>
      </c>
      <c r="F92" s="20">
        <v>1</v>
      </c>
      <c r="G92" s="20">
        <v>0</v>
      </c>
      <c r="H92" s="20">
        <v>0</v>
      </c>
      <c r="I92" s="17" t="s">
        <v>7</v>
      </c>
      <c r="J92" s="38">
        <f t="shared" si="5"/>
        <v>561077.5</v>
      </c>
    </row>
    <row r="93" spans="1:11" x14ac:dyDescent="0.25">
      <c r="A93" s="14">
        <v>1147</v>
      </c>
      <c r="B93" s="15" t="s">
        <v>177</v>
      </c>
      <c r="C93" s="19">
        <v>52542000</v>
      </c>
      <c r="D93" s="16">
        <v>60582</v>
      </c>
      <c r="E93" s="17" t="s">
        <v>90</v>
      </c>
      <c r="F93" s="20">
        <v>1</v>
      </c>
      <c r="G93" s="20">
        <v>0</v>
      </c>
      <c r="H93" s="20">
        <v>0</v>
      </c>
      <c r="I93" s="17" t="s">
        <v>7</v>
      </c>
      <c r="J93" s="38">
        <f t="shared" si="5"/>
        <v>367335.89500000002</v>
      </c>
    </row>
    <row r="94" spans="1:11" x14ac:dyDescent="0.25">
      <c r="A94" s="14">
        <v>106</v>
      </c>
      <c r="B94" s="15" t="s">
        <v>178</v>
      </c>
      <c r="C94" s="19">
        <v>23304000</v>
      </c>
      <c r="D94" s="16">
        <v>35233</v>
      </c>
      <c r="E94" s="17" t="s">
        <v>44</v>
      </c>
      <c r="F94" s="20">
        <v>1</v>
      </c>
      <c r="G94" s="20">
        <v>0</v>
      </c>
      <c r="H94" s="20">
        <v>0</v>
      </c>
      <c r="I94" s="17" t="s">
        <v>7</v>
      </c>
      <c r="J94" s="38">
        <f t="shared" si="5"/>
        <v>7010.8950000000004</v>
      </c>
    </row>
    <row r="95" spans="1:11" x14ac:dyDescent="0.25">
      <c r="A95" s="14">
        <v>526</v>
      </c>
      <c r="B95" s="15" t="s">
        <v>179</v>
      </c>
      <c r="C95" s="19">
        <v>11347000</v>
      </c>
      <c r="D95" s="16">
        <v>10440</v>
      </c>
      <c r="E95" s="17" t="s">
        <v>180</v>
      </c>
      <c r="F95" s="20">
        <v>1</v>
      </c>
      <c r="G95" s="20">
        <v>0</v>
      </c>
      <c r="H95" s="20">
        <v>0</v>
      </c>
      <c r="I95" s="17" t="s">
        <v>7</v>
      </c>
      <c r="J95" s="38">
        <f t="shared" si="5"/>
        <v>14413</v>
      </c>
    </row>
    <row r="96" spans="1:11" x14ac:dyDescent="0.25">
      <c r="A96" s="14">
        <v>126</v>
      </c>
      <c r="B96" s="15" t="s">
        <v>181</v>
      </c>
      <c r="C96" s="19">
        <v>30637000</v>
      </c>
      <c r="D96" s="16">
        <v>83066</v>
      </c>
      <c r="E96" s="17" t="s">
        <v>182</v>
      </c>
      <c r="F96" s="20">
        <v>1</v>
      </c>
      <c r="G96" s="20">
        <v>0</v>
      </c>
      <c r="H96" s="20">
        <v>0</v>
      </c>
      <c r="I96" s="17" t="s">
        <v>7</v>
      </c>
      <c r="J96" s="38">
        <f t="shared" si="5"/>
        <v>262522.5</v>
      </c>
    </row>
    <row r="97" spans="1:10" x14ac:dyDescent="0.25">
      <c r="A97" s="14">
        <v>1176</v>
      </c>
      <c r="B97" s="15" t="s">
        <v>183</v>
      </c>
      <c r="C97" s="19">
        <v>42198000</v>
      </c>
      <c r="D97" s="16">
        <v>117746</v>
      </c>
      <c r="E97" s="17" t="s">
        <v>184</v>
      </c>
      <c r="F97" s="20">
        <v>0.88</v>
      </c>
      <c r="G97" s="20">
        <v>0</v>
      </c>
      <c r="H97" s="20">
        <v>0.12</v>
      </c>
      <c r="I97" s="17" t="s">
        <v>7</v>
      </c>
      <c r="J97" s="38">
        <f t="shared" si="5"/>
        <v>20332625</v>
      </c>
    </row>
    <row r="98" spans="1:10" x14ac:dyDescent="0.25">
      <c r="A98" s="14">
        <v>7101</v>
      </c>
      <c r="B98" s="15" t="s">
        <v>185</v>
      </c>
      <c r="C98" s="19">
        <v>8313000</v>
      </c>
      <c r="D98" s="16">
        <v>3084</v>
      </c>
      <c r="E98" s="17" t="s">
        <v>162</v>
      </c>
      <c r="F98" s="20">
        <v>1</v>
      </c>
      <c r="G98" s="20">
        <v>0</v>
      </c>
      <c r="H98" s="20">
        <v>0</v>
      </c>
      <c r="I98" s="17" t="s">
        <v>7</v>
      </c>
      <c r="J98" s="38">
        <f t="shared" si="5"/>
        <v>0</v>
      </c>
    </row>
    <row r="99" spans="1:10" x14ac:dyDescent="0.25">
      <c r="A99" s="14">
        <v>7100</v>
      </c>
      <c r="B99" s="15" t="s">
        <v>186</v>
      </c>
      <c r="C99" s="19">
        <v>3552000</v>
      </c>
      <c r="D99" s="16">
        <v>10398</v>
      </c>
      <c r="E99" s="17" t="s">
        <v>162</v>
      </c>
      <c r="F99" s="20">
        <v>1</v>
      </c>
      <c r="G99" s="20">
        <v>0</v>
      </c>
      <c r="H99" s="20">
        <v>0</v>
      </c>
      <c r="I99" s="17" t="s">
        <v>7</v>
      </c>
      <c r="J99" s="38">
        <f t="shared" si="5"/>
        <v>8179.3774999999996</v>
      </c>
    </row>
    <row r="100" spans="1:10" x14ac:dyDescent="0.25">
      <c r="A100" s="14">
        <v>1194</v>
      </c>
      <c r="B100" s="15" t="s">
        <v>187</v>
      </c>
      <c r="C100" s="19">
        <v>16418000</v>
      </c>
      <c r="D100" s="16">
        <v>62242</v>
      </c>
      <c r="E100" s="17" t="s">
        <v>188</v>
      </c>
      <c r="F100" s="20">
        <v>1</v>
      </c>
      <c r="G100" s="20">
        <v>0</v>
      </c>
      <c r="H100" s="20">
        <v>0</v>
      </c>
      <c r="I100" s="17" t="s">
        <v>7</v>
      </c>
      <c r="J100" s="38">
        <f t="shared" si="5"/>
        <v>0</v>
      </c>
    </row>
    <row r="101" spans="1:10" x14ac:dyDescent="0.25">
      <c r="A101" s="14">
        <v>61</v>
      </c>
      <c r="B101" s="15" t="s">
        <v>189</v>
      </c>
      <c r="C101" s="19">
        <v>12782000</v>
      </c>
      <c r="D101" s="16">
        <v>27646</v>
      </c>
      <c r="E101" s="17" t="s">
        <v>190</v>
      </c>
      <c r="F101" s="20">
        <v>1</v>
      </c>
      <c r="G101" s="20">
        <v>0</v>
      </c>
      <c r="H101" s="20">
        <v>0</v>
      </c>
      <c r="I101" s="17" t="s">
        <v>7</v>
      </c>
      <c r="J101" s="38">
        <f t="shared" si="5"/>
        <v>110156.5</v>
      </c>
    </row>
    <row r="102" spans="1:10" x14ac:dyDescent="0.25">
      <c r="A102" s="14">
        <v>1174</v>
      </c>
      <c r="B102" s="15" t="s">
        <v>191</v>
      </c>
      <c r="C102" s="19">
        <v>18722000</v>
      </c>
      <c r="D102" s="16">
        <v>51498</v>
      </c>
      <c r="E102" s="17" t="s">
        <v>94</v>
      </c>
      <c r="F102" s="20">
        <v>0.77</v>
      </c>
      <c r="G102" s="20">
        <v>0</v>
      </c>
      <c r="H102" s="20">
        <v>0.23</v>
      </c>
      <c r="I102" s="17" t="s">
        <v>7</v>
      </c>
      <c r="J102" s="38">
        <f t="shared" si="5"/>
        <v>12045150</v>
      </c>
    </row>
    <row r="103" spans="1:10" x14ac:dyDescent="0.25">
      <c r="A103" s="14">
        <v>217</v>
      </c>
      <c r="B103" s="15" t="s">
        <v>192</v>
      </c>
      <c r="C103" s="19">
        <v>54620000</v>
      </c>
      <c r="D103" s="16">
        <v>94215</v>
      </c>
      <c r="E103" s="17">
        <v>2024</v>
      </c>
      <c r="F103" s="20">
        <v>1</v>
      </c>
      <c r="G103" s="20">
        <v>0</v>
      </c>
      <c r="H103" s="20">
        <v>0</v>
      </c>
      <c r="I103" s="17" t="s">
        <v>7</v>
      </c>
      <c r="J103" s="38">
        <f t="shared" si="5"/>
        <v>0</v>
      </c>
    </row>
    <row r="104" spans="1:10" x14ac:dyDescent="0.25">
      <c r="A104" s="14">
        <v>7516</v>
      </c>
      <c r="B104" s="15" t="s">
        <v>193</v>
      </c>
      <c r="C104" s="19">
        <v>1357000</v>
      </c>
      <c r="D104" s="16">
        <v>57</v>
      </c>
      <c r="E104" s="17" t="s">
        <v>194</v>
      </c>
      <c r="F104" s="20">
        <v>1</v>
      </c>
      <c r="G104" s="20">
        <v>0</v>
      </c>
      <c r="H104" s="20">
        <v>0</v>
      </c>
      <c r="I104" s="17" t="s">
        <v>7</v>
      </c>
      <c r="J104" s="38">
        <f t="shared" si="5"/>
        <v>0</v>
      </c>
    </row>
    <row r="105" spans="1:10" x14ac:dyDescent="0.25">
      <c r="A105" s="14">
        <v>7517</v>
      </c>
      <c r="B105" s="15" t="s">
        <v>195</v>
      </c>
      <c r="C105" s="19">
        <v>1357000</v>
      </c>
      <c r="D105" s="16">
        <v>57</v>
      </c>
      <c r="E105" s="17" t="s">
        <v>194</v>
      </c>
      <c r="F105" s="20">
        <v>1</v>
      </c>
      <c r="G105" s="20">
        <v>0</v>
      </c>
      <c r="H105" s="20">
        <v>0</v>
      </c>
      <c r="I105" s="17" t="s">
        <v>7</v>
      </c>
      <c r="J105" s="38">
        <f t="shared" si="5"/>
        <v>0</v>
      </c>
    </row>
    <row r="106" spans="1:10" x14ac:dyDescent="0.25">
      <c r="A106" s="14">
        <v>7518</v>
      </c>
      <c r="B106" s="15" t="s">
        <v>196</v>
      </c>
      <c r="C106" s="19">
        <v>1357000</v>
      </c>
      <c r="D106" s="16">
        <v>57</v>
      </c>
      <c r="E106" s="17" t="s">
        <v>194</v>
      </c>
      <c r="F106" s="20">
        <v>1</v>
      </c>
      <c r="G106" s="20">
        <v>0</v>
      </c>
      <c r="H106" s="20">
        <v>0</v>
      </c>
      <c r="I106" s="17" t="s">
        <v>7</v>
      </c>
      <c r="J106" s="38">
        <f t="shared" si="5"/>
        <v>3088.5</v>
      </c>
    </row>
    <row r="107" spans="1:10" x14ac:dyDescent="0.25">
      <c r="A107" s="14">
        <v>7526</v>
      </c>
      <c r="B107" s="15" t="s">
        <v>197</v>
      </c>
      <c r="C107" s="19">
        <v>1357000</v>
      </c>
      <c r="D107" s="16">
        <v>57</v>
      </c>
      <c r="E107" s="17" t="s">
        <v>194</v>
      </c>
      <c r="F107" s="20">
        <v>1</v>
      </c>
      <c r="G107" s="20">
        <v>0</v>
      </c>
      <c r="H107" s="20">
        <v>0</v>
      </c>
      <c r="I107" s="17" t="s">
        <v>7</v>
      </c>
      <c r="J107" s="38">
        <f t="shared" si="5"/>
        <v>0</v>
      </c>
    </row>
    <row r="108" spans="1:10" x14ac:dyDescent="0.25">
      <c r="A108" s="14">
        <v>7519</v>
      </c>
      <c r="B108" s="15" t="s">
        <v>198</v>
      </c>
      <c r="C108" s="19">
        <v>1357000</v>
      </c>
      <c r="D108" s="16">
        <v>57</v>
      </c>
      <c r="E108" s="17" t="s">
        <v>194</v>
      </c>
      <c r="F108" s="20">
        <v>1</v>
      </c>
      <c r="G108" s="20">
        <v>0</v>
      </c>
      <c r="H108" s="20">
        <v>0</v>
      </c>
      <c r="I108" s="17" t="s">
        <v>7</v>
      </c>
      <c r="J108" s="38">
        <f t="shared" si="5"/>
        <v>0</v>
      </c>
    </row>
    <row r="109" spans="1:10" x14ac:dyDescent="0.25">
      <c r="A109" s="14">
        <v>7520</v>
      </c>
      <c r="B109" s="15" t="s">
        <v>199</v>
      </c>
      <c r="C109" s="19">
        <v>1357000</v>
      </c>
      <c r="D109" s="16">
        <v>57</v>
      </c>
      <c r="E109" s="17" t="s">
        <v>194</v>
      </c>
      <c r="F109" s="20">
        <v>1</v>
      </c>
      <c r="G109" s="20">
        <v>0</v>
      </c>
      <c r="H109" s="20">
        <v>0</v>
      </c>
      <c r="I109" s="17" t="s">
        <v>7</v>
      </c>
      <c r="J109" s="38">
        <f t="shared" si="5"/>
        <v>0</v>
      </c>
    </row>
    <row r="110" spans="1:10" x14ac:dyDescent="0.25">
      <c r="A110" s="14">
        <v>7521</v>
      </c>
      <c r="B110" s="15" t="s">
        <v>200</v>
      </c>
      <c r="C110" s="19">
        <v>1357000</v>
      </c>
      <c r="D110" s="16">
        <v>57</v>
      </c>
      <c r="E110" s="17" t="s">
        <v>194</v>
      </c>
      <c r="F110" s="20">
        <v>1</v>
      </c>
      <c r="G110" s="20">
        <v>0</v>
      </c>
      <c r="H110" s="20">
        <v>0</v>
      </c>
      <c r="I110" s="17" t="s">
        <v>7</v>
      </c>
      <c r="J110" s="38">
        <f t="shared" si="5"/>
        <v>0</v>
      </c>
    </row>
    <row r="111" spans="1:10" x14ac:dyDescent="0.25">
      <c r="A111" s="14">
        <v>7522</v>
      </c>
      <c r="B111" s="15" t="s">
        <v>201</v>
      </c>
      <c r="C111" s="19">
        <v>1357000</v>
      </c>
      <c r="D111" s="16">
        <v>57</v>
      </c>
      <c r="E111" s="17" t="s">
        <v>194</v>
      </c>
      <c r="F111" s="20">
        <v>1</v>
      </c>
      <c r="G111" s="20">
        <v>0</v>
      </c>
      <c r="H111" s="20">
        <v>0</v>
      </c>
      <c r="I111" s="17" t="s">
        <v>7</v>
      </c>
      <c r="J111" s="38">
        <f t="shared" si="5"/>
        <v>0</v>
      </c>
    </row>
    <row r="112" spans="1:10" x14ac:dyDescent="0.25">
      <c r="A112" s="14">
        <v>7523</v>
      </c>
      <c r="B112" s="15" t="s">
        <v>202</v>
      </c>
      <c r="C112" s="19">
        <v>1357000</v>
      </c>
      <c r="D112" s="16">
        <v>57</v>
      </c>
      <c r="E112" s="17" t="s">
        <v>194</v>
      </c>
      <c r="F112" s="20">
        <v>1</v>
      </c>
      <c r="G112" s="20">
        <v>0</v>
      </c>
      <c r="H112" s="20">
        <v>0</v>
      </c>
      <c r="I112" s="17" t="s">
        <v>7</v>
      </c>
      <c r="J112" s="38">
        <f t="shared" si="5"/>
        <v>0</v>
      </c>
    </row>
    <row r="113" spans="1:10" x14ac:dyDescent="0.25">
      <c r="A113" s="14">
        <v>2801</v>
      </c>
      <c r="B113" s="15" t="s">
        <v>203</v>
      </c>
      <c r="C113" s="19">
        <v>793000</v>
      </c>
      <c r="D113" s="16">
        <v>7110</v>
      </c>
      <c r="E113" s="17" t="s">
        <v>194</v>
      </c>
      <c r="F113" s="20">
        <v>0</v>
      </c>
      <c r="G113" s="20">
        <v>1</v>
      </c>
      <c r="H113" s="20">
        <v>0</v>
      </c>
      <c r="I113" s="17" t="s">
        <v>8</v>
      </c>
      <c r="J113" s="38">
        <f t="shared" si="5"/>
        <v>2336.9650000000001</v>
      </c>
    </row>
    <row r="114" spans="1:10" x14ac:dyDescent="0.25">
      <c r="A114" s="14">
        <v>2810</v>
      </c>
      <c r="B114" s="15" t="s">
        <v>204</v>
      </c>
      <c r="C114" s="19">
        <v>793000</v>
      </c>
      <c r="D114" s="16">
        <v>7110</v>
      </c>
      <c r="E114" s="17" t="s">
        <v>194</v>
      </c>
      <c r="F114" s="20">
        <v>0</v>
      </c>
      <c r="G114" s="20">
        <v>1</v>
      </c>
      <c r="H114" s="20">
        <v>0</v>
      </c>
      <c r="I114" s="17" t="s">
        <v>8</v>
      </c>
      <c r="J114" s="38">
        <f t="shared" si="5"/>
        <v>9347.86</v>
      </c>
    </row>
    <row r="115" spans="1:10" x14ac:dyDescent="0.25">
      <c r="A115" s="14">
        <v>2811</v>
      </c>
      <c r="B115" s="15" t="s">
        <v>205</v>
      </c>
      <c r="C115" s="19">
        <v>874000</v>
      </c>
      <c r="D115" s="16">
        <v>8310</v>
      </c>
      <c r="E115" s="17" t="s">
        <v>194</v>
      </c>
      <c r="F115" s="20">
        <v>0</v>
      </c>
      <c r="G115" s="20">
        <v>1</v>
      </c>
      <c r="H115" s="20">
        <v>0</v>
      </c>
      <c r="I115" s="17" t="s">
        <v>8</v>
      </c>
      <c r="J115" s="38">
        <f t="shared" si="5"/>
        <v>7010.8950000000004</v>
      </c>
    </row>
    <row r="116" spans="1:10" x14ac:dyDescent="0.25">
      <c r="A116" s="14">
        <v>2812</v>
      </c>
      <c r="B116" s="15" t="s">
        <v>206</v>
      </c>
      <c r="C116" s="19">
        <v>874000</v>
      </c>
      <c r="D116" s="16">
        <v>8310</v>
      </c>
      <c r="E116" s="17" t="s">
        <v>194</v>
      </c>
      <c r="F116" s="20">
        <v>0</v>
      </c>
      <c r="G116" s="20">
        <v>1</v>
      </c>
      <c r="H116" s="20">
        <v>0</v>
      </c>
      <c r="I116" s="17" t="s">
        <v>8</v>
      </c>
      <c r="J116" s="38">
        <f t="shared" si="5"/>
        <v>9347.86</v>
      </c>
    </row>
    <row r="117" spans="1:10" x14ac:dyDescent="0.25">
      <c r="A117" s="14">
        <v>2813</v>
      </c>
      <c r="B117" s="15" t="s">
        <v>207</v>
      </c>
      <c r="C117" s="19">
        <v>952000</v>
      </c>
      <c r="D117" s="16">
        <v>9537</v>
      </c>
      <c r="E117" s="17" t="s">
        <v>194</v>
      </c>
      <c r="F117" s="20">
        <v>0</v>
      </c>
      <c r="G117" s="20">
        <v>1</v>
      </c>
      <c r="H117" s="20">
        <v>0</v>
      </c>
      <c r="I117" s="17" t="s">
        <v>8</v>
      </c>
      <c r="J117" s="38">
        <f t="shared" si="5"/>
        <v>14021.79</v>
      </c>
    </row>
    <row r="118" spans="1:10" x14ac:dyDescent="0.25">
      <c r="A118" s="14">
        <v>2814</v>
      </c>
      <c r="B118" s="15" t="s">
        <v>208</v>
      </c>
      <c r="C118" s="19">
        <v>780000</v>
      </c>
      <c r="D118" s="16">
        <v>7110</v>
      </c>
      <c r="E118" s="17" t="s">
        <v>194</v>
      </c>
      <c r="F118" s="20">
        <v>0</v>
      </c>
      <c r="G118" s="20">
        <v>1</v>
      </c>
      <c r="H118" s="20">
        <v>0</v>
      </c>
      <c r="I118" s="17" t="s">
        <v>8</v>
      </c>
      <c r="J118" s="38">
        <f t="shared" si="5"/>
        <v>7010.8950000000004</v>
      </c>
    </row>
    <row r="119" spans="1:10" x14ac:dyDescent="0.25">
      <c r="A119" s="14">
        <v>2815</v>
      </c>
      <c r="B119" s="15" t="s">
        <v>209</v>
      </c>
      <c r="C119" s="19">
        <v>952000</v>
      </c>
      <c r="D119" s="16">
        <v>10093</v>
      </c>
      <c r="E119" s="17" t="s">
        <v>210</v>
      </c>
      <c r="F119" s="20">
        <v>0</v>
      </c>
      <c r="G119" s="20">
        <v>1</v>
      </c>
      <c r="H119" s="20">
        <v>0</v>
      </c>
      <c r="I119" s="17" t="s">
        <v>8</v>
      </c>
      <c r="J119" s="38">
        <f t="shared" si="5"/>
        <v>7010.8950000000004</v>
      </c>
    </row>
    <row r="120" spans="1:10" x14ac:dyDescent="0.25">
      <c r="A120" s="14">
        <v>2816</v>
      </c>
      <c r="B120" s="15" t="s">
        <v>211</v>
      </c>
      <c r="C120" s="19">
        <v>952000</v>
      </c>
      <c r="D120" s="16">
        <v>9537</v>
      </c>
      <c r="E120" s="17" t="s">
        <v>210</v>
      </c>
      <c r="F120" s="20">
        <v>0</v>
      </c>
      <c r="G120" s="20">
        <v>1</v>
      </c>
      <c r="H120" s="20">
        <v>0</v>
      </c>
      <c r="I120" s="17" t="s">
        <v>8</v>
      </c>
      <c r="J120" s="38">
        <f t="shared" si="5"/>
        <v>9347.86</v>
      </c>
    </row>
    <row r="121" spans="1:10" x14ac:dyDescent="0.25">
      <c r="A121" s="14">
        <v>2817</v>
      </c>
      <c r="B121" s="15" t="s">
        <v>212</v>
      </c>
      <c r="C121" s="19">
        <v>952000</v>
      </c>
      <c r="D121" s="16">
        <v>9537</v>
      </c>
      <c r="E121" s="17" t="s">
        <v>210</v>
      </c>
      <c r="F121" s="20">
        <v>0</v>
      </c>
      <c r="G121" s="20">
        <v>1</v>
      </c>
      <c r="H121" s="20">
        <v>0</v>
      </c>
      <c r="I121" s="17" t="s">
        <v>8</v>
      </c>
      <c r="J121" s="38">
        <f t="shared" si="5"/>
        <v>9347.86</v>
      </c>
    </row>
    <row r="122" spans="1:10" x14ac:dyDescent="0.25">
      <c r="A122" s="14">
        <v>2818</v>
      </c>
      <c r="B122" s="15" t="s">
        <v>213</v>
      </c>
      <c r="C122" s="19">
        <v>803000</v>
      </c>
      <c r="D122" s="16">
        <v>7109</v>
      </c>
      <c r="E122" s="17" t="s">
        <v>210</v>
      </c>
      <c r="F122" s="20">
        <v>0</v>
      </c>
      <c r="G122" s="20">
        <v>1</v>
      </c>
      <c r="H122" s="20">
        <v>0</v>
      </c>
      <c r="I122" s="17" t="s">
        <v>8</v>
      </c>
      <c r="J122" s="38">
        <f t="shared" si="5"/>
        <v>9347.86</v>
      </c>
    </row>
    <row r="123" spans="1:10" x14ac:dyDescent="0.25">
      <c r="A123" s="14">
        <v>2819</v>
      </c>
      <c r="B123" s="15" t="s">
        <v>214</v>
      </c>
      <c r="C123" s="19">
        <v>952000</v>
      </c>
      <c r="D123" s="16">
        <v>10093</v>
      </c>
      <c r="E123" s="17" t="s">
        <v>210</v>
      </c>
      <c r="F123" s="20">
        <v>0</v>
      </c>
      <c r="G123" s="20">
        <v>1</v>
      </c>
      <c r="H123" s="20">
        <v>0</v>
      </c>
      <c r="I123" s="17" t="s">
        <v>8</v>
      </c>
      <c r="J123" s="38">
        <f t="shared" si="5"/>
        <v>0</v>
      </c>
    </row>
    <row r="124" spans="1:10" x14ac:dyDescent="0.25">
      <c r="A124" s="14">
        <v>2802</v>
      </c>
      <c r="B124" s="15" t="s">
        <v>215</v>
      </c>
      <c r="C124" s="19">
        <v>793000</v>
      </c>
      <c r="D124" s="16">
        <v>7110</v>
      </c>
      <c r="E124" s="17" t="s">
        <v>194</v>
      </c>
      <c r="F124" s="20">
        <v>0</v>
      </c>
      <c r="G124" s="20">
        <v>1</v>
      </c>
      <c r="H124" s="20">
        <v>0</v>
      </c>
      <c r="I124" s="17" t="s">
        <v>8</v>
      </c>
      <c r="J124" s="38">
        <f t="shared" si="5"/>
        <v>9347.86</v>
      </c>
    </row>
    <row r="125" spans="1:10" x14ac:dyDescent="0.25">
      <c r="A125" s="14">
        <v>2821</v>
      </c>
      <c r="B125" s="15" t="s">
        <v>216</v>
      </c>
      <c r="C125" s="19">
        <v>952000</v>
      </c>
      <c r="D125" s="16">
        <v>9537</v>
      </c>
      <c r="E125" s="17" t="s">
        <v>210</v>
      </c>
      <c r="F125" s="20">
        <v>0</v>
      </c>
      <c r="G125" s="20">
        <v>1</v>
      </c>
      <c r="H125" s="20">
        <v>0</v>
      </c>
      <c r="I125" s="17" t="s">
        <v>8</v>
      </c>
      <c r="J125" s="38">
        <f t="shared" si="5"/>
        <v>2336.9650000000001</v>
      </c>
    </row>
    <row r="126" spans="1:10" x14ac:dyDescent="0.25">
      <c r="A126" s="14">
        <v>2803</v>
      </c>
      <c r="B126" s="15" t="s">
        <v>217</v>
      </c>
      <c r="C126" s="19">
        <v>874000</v>
      </c>
      <c r="D126" s="16">
        <v>8310</v>
      </c>
      <c r="E126" s="17" t="s">
        <v>194</v>
      </c>
      <c r="F126" s="20">
        <v>0</v>
      </c>
      <c r="G126" s="20">
        <v>1</v>
      </c>
      <c r="H126" s="20">
        <v>0</v>
      </c>
      <c r="I126" s="17" t="s">
        <v>8</v>
      </c>
      <c r="J126" s="38">
        <f t="shared" si="5"/>
        <v>2336.9650000000001</v>
      </c>
    </row>
    <row r="127" spans="1:10" x14ac:dyDescent="0.25">
      <c r="A127" s="14">
        <v>2804</v>
      </c>
      <c r="B127" s="15" t="s">
        <v>218</v>
      </c>
      <c r="C127" s="19">
        <v>874000</v>
      </c>
      <c r="D127" s="16">
        <v>8310</v>
      </c>
      <c r="E127" s="17" t="s">
        <v>194</v>
      </c>
      <c r="F127" s="20">
        <v>0</v>
      </c>
      <c r="G127" s="20">
        <v>1</v>
      </c>
      <c r="H127" s="20">
        <v>0</v>
      </c>
      <c r="I127" s="17" t="s">
        <v>8</v>
      </c>
      <c r="J127" s="38">
        <f t="shared" si="5"/>
        <v>7010.8950000000004</v>
      </c>
    </row>
    <row r="128" spans="1:10" x14ac:dyDescent="0.25">
      <c r="A128" s="14">
        <v>2805</v>
      </c>
      <c r="B128" s="15" t="s">
        <v>219</v>
      </c>
      <c r="C128" s="19">
        <v>793000</v>
      </c>
      <c r="D128" s="16">
        <v>7110</v>
      </c>
      <c r="E128" s="17" t="s">
        <v>194</v>
      </c>
      <c r="F128" s="20">
        <v>0</v>
      </c>
      <c r="G128" s="20">
        <v>1</v>
      </c>
      <c r="H128" s="20">
        <v>0</v>
      </c>
      <c r="I128" s="17" t="s">
        <v>8</v>
      </c>
      <c r="J128" s="38">
        <f t="shared" si="5"/>
        <v>9347.86</v>
      </c>
    </row>
    <row r="129" spans="1:10" x14ac:dyDescent="0.25">
      <c r="A129" s="14">
        <v>2806</v>
      </c>
      <c r="B129" s="15" t="s">
        <v>220</v>
      </c>
      <c r="C129" s="19">
        <v>793000</v>
      </c>
      <c r="D129" s="16">
        <v>7110</v>
      </c>
      <c r="E129" s="17" t="s">
        <v>194</v>
      </c>
      <c r="F129" s="20">
        <v>0</v>
      </c>
      <c r="G129" s="20">
        <v>1</v>
      </c>
      <c r="H129" s="20">
        <v>0</v>
      </c>
      <c r="I129" s="17" t="s">
        <v>8</v>
      </c>
      <c r="J129" s="38">
        <f t="shared" si="5"/>
        <v>9347.86</v>
      </c>
    </row>
    <row r="130" spans="1:10" x14ac:dyDescent="0.25">
      <c r="A130" s="14">
        <v>2807</v>
      </c>
      <c r="B130" s="15" t="s">
        <v>221</v>
      </c>
      <c r="C130" s="19">
        <v>793000</v>
      </c>
      <c r="D130" s="16">
        <v>7110</v>
      </c>
      <c r="E130" s="17" t="s">
        <v>194</v>
      </c>
      <c r="F130" s="20">
        <v>0</v>
      </c>
      <c r="G130" s="20">
        <v>1</v>
      </c>
      <c r="H130" s="20">
        <v>0</v>
      </c>
      <c r="I130" s="17" t="s">
        <v>8</v>
      </c>
      <c r="J130" s="38">
        <f t="shared" si="5"/>
        <v>7010.8950000000004</v>
      </c>
    </row>
    <row r="131" spans="1:10" x14ac:dyDescent="0.25">
      <c r="A131" s="14">
        <v>2808</v>
      </c>
      <c r="B131" s="15" t="s">
        <v>222</v>
      </c>
      <c r="C131" s="19">
        <v>803000</v>
      </c>
      <c r="D131" s="16">
        <v>7552</v>
      </c>
      <c r="E131" s="17" t="s">
        <v>194</v>
      </c>
      <c r="F131" s="20">
        <v>0</v>
      </c>
      <c r="G131" s="20">
        <v>1</v>
      </c>
      <c r="H131" s="20">
        <v>0</v>
      </c>
      <c r="I131" s="17" t="s">
        <v>8</v>
      </c>
      <c r="J131" s="38">
        <f t="shared" si="5"/>
        <v>9347.86</v>
      </c>
    </row>
    <row r="132" spans="1:10" x14ac:dyDescent="0.25">
      <c r="A132" s="14">
        <v>2809</v>
      </c>
      <c r="B132" s="15" t="s">
        <v>223</v>
      </c>
      <c r="C132" s="19">
        <v>896000</v>
      </c>
      <c r="D132" s="16">
        <v>9537</v>
      </c>
      <c r="E132" s="17" t="s">
        <v>194</v>
      </c>
      <c r="F132" s="20">
        <v>0</v>
      </c>
      <c r="G132" s="20">
        <v>1</v>
      </c>
      <c r="H132" s="20">
        <v>0</v>
      </c>
      <c r="I132" s="17" t="s">
        <v>8</v>
      </c>
      <c r="J132" s="38">
        <f t="shared" si="5"/>
        <v>9347.86</v>
      </c>
    </row>
    <row r="133" spans="1:10" x14ac:dyDescent="0.25">
      <c r="A133" s="14">
        <v>7541</v>
      </c>
      <c r="B133" s="15" t="s">
        <v>224</v>
      </c>
      <c r="C133" s="19">
        <v>1411000</v>
      </c>
      <c r="D133" s="16">
        <v>700</v>
      </c>
      <c r="E133" s="17" t="s">
        <v>127</v>
      </c>
      <c r="F133" s="20">
        <v>1</v>
      </c>
      <c r="G133" s="20">
        <v>0</v>
      </c>
      <c r="H133" s="20">
        <v>0</v>
      </c>
      <c r="I133" s="17" t="s">
        <v>7</v>
      </c>
      <c r="J133" s="38">
        <f t="shared" si="5"/>
        <v>6177</v>
      </c>
    </row>
    <row r="134" spans="1:10" x14ac:dyDescent="0.25">
      <c r="A134" s="14">
        <v>7500</v>
      </c>
      <c r="B134" s="15" t="s">
        <v>225</v>
      </c>
      <c r="C134" s="19">
        <v>3792000</v>
      </c>
      <c r="D134" s="16">
        <v>550</v>
      </c>
      <c r="E134" s="17" t="s">
        <v>194</v>
      </c>
      <c r="F134" s="20">
        <v>1</v>
      </c>
      <c r="G134" s="20">
        <v>0</v>
      </c>
      <c r="H134" s="20">
        <v>0</v>
      </c>
      <c r="I134" s="17" t="s">
        <v>7</v>
      </c>
      <c r="J134" s="38">
        <f t="shared" si="5"/>
        <v>0</v>
      </c>
    </row>
    <row r="135" spans="1:10" x14ac:dyDescent="0.25">
      <c r="A135" s="14">
        <v>1102</v>
      </c>
      <c r="B135" s="15" t="s">
        <v>226</v>
      </c>
      <c r="C135" s="19">
        <v>5717000</v>
      </c>
      <c r="D135" s="16">
        <v>18341</v>
      </c>
      <c r="E135" s="17" t="s">
        <v>227</v>
      </c>
      <c r="F135" s="20">
        <v>0.92</v>
      </c>
      <c r="G135" s="20">
        <v>0</v>
      </c>
      <c r="H135" s="20">
        <v>0.08</v>
      </c>
      <c r="I135" s="17" t="s">
        <v>7</v>
      </c>
      <c r="J135" s="38">
        <v>5000</v>
      </c>
    </row>
    <row r="136" spans="1:10" x14ac:dyDescent="0.25">
      <c r="A136" s="14">
        <v>2306</v>
      </c>
      <c r="B136" s="15" t="s">
        <v>228</v>
      </c>
      <c r="C136" s="19">
        <v>5464000</v>
      </c>
      <c r="D136" s="16">
        <v>30881</v>
      </c>
      <c r="E136" s="17" t="s">
        <v>229</v>
      </c>
      <c r="F136" s="20">
        <v>0</v>
      </c>
      <c r="G136" s="20">
        <v>1</v>
      </c>
      <c r="H136" s="20">
        <v>0</v>
      </c>
      <c r="I136" s="17" t="s">
        <v>8</v>
      </c>
      <c r="J136" s="38">
        <f>VLOOKUP(A136,RANGE2,9,FALSE())</f>
        <v>138722.03649999999</v>
      </c>
    </row>
    <row r="137" spans="1:10" x14ac:dyDescent="0.25">
      <c r="A137" s="14">
        <v>2053</v>
      </c>
      <c r="B137" s="15" t="s">
        <v>230</v>
      </c>
      <c r="C137" s="19">
        <v>254000</v>
      </c>
      <c r="D137" s="16">
        <v>730</v>
      </c>
      <c r="E137" s="17" t="s">
        <v>231</v>
      </c>
      <c r="F137" s="20">
        <v>1</v>
      </c>
      <c r="G137" s="20">
        <v>0</v>
      </c>
      <c r="H137" s="20">
        <v>0</v>
      </c>
      <c r="I137" s="17" t="s">
        <v>7</v>
      </c>
      <c r="J137" s="38">
        <f>VLOOKUP(A137,RANGE2,9,FALSE())</f>
        <v>159572.5</v>
      </c>
    </row>
    <row r="138" spans="1:10" x14ac:dyDescent="0.25">
      <c r="A138" s="14">
        <v>446</v>
      </c>
      <c r="B138" s="15" t="s">
        <v>232</v>
      </c>
      <c r="C138" s="19">
        <v>22189000</v>
      </c>
      <c r="D138" s="16">
        <v>191122</v>
      </c>
      <c r="E138" s="17" t="s">
        <v>44</v>
      </c>
      <c r="F138" s="20">
        <v>0</v>
      </c>
      <c r="G138" s="20">
        <v>1</v>
      </c>
      <c r="H138" s="20">
        <v>0</v>
      </c>
      <c r="I138" s="17" t="s">
        <v>8</v>
      </c>
      <c r="J138" s="38" t="s">
        <v>35</v>
      </c>
    </row>
    <row r="139" spans="1:10" x14ac:dyDescent="0.25">
      <c r="A139" s="14">
        <v>2219</v>
      </c>
      <c r="B139" s="15" t="s">
        <v>233</v>
      </c>
      <c r="C139" s="19">
        <v>4894000</v>
      </c>
      <c r="D139" s="16">
        <v>34936</v>
      </c>
      <c r="E139" s="17" t="s">
        <v>132</v>
      </c>
      <c r="F139" s="20">
        <v>0</v>
      </c>
      <c r="G139" s="20">
        <v>1</v>
      </c>
      <c r="H139" s="20">
        <v>0</v>
      </c>
      <c r="I139" s="17" t="s">
        <v>8</v>
      </c>
      <c r="J139" s="38">
        <f>VLOOKUP(A139,RANGE2,9,FALSE())</f>
        <v>20590</v>
      </c>
    </row>
    <row r="140" spans="1:10" x14ac:dyDescent="0.25">
      <c r="A140" s="14">
        <v>551</v>
      </c>
      <c r="B140" s="15" t="s">
        <v>234</v>
      </c>
      <c r="C140" s="19">
        <v>31526000</v>
      </c>
      <c r="D140" s="16">
        <v>79949</v>
      </c>
      <c r="E140" s="17" t="s">
        <v>77</v>
      </c>
      <c r="F140" s="20">
        <v>1</v>
      </c>
      <c r="G140" s="20">
        <v>0</v>
      </c>
      <c r="H140" s="20">
        <v>0</v>
      </c>
      <c r="I140" s="17" t="s">
        <v>7</v>
      </c>
      <c r="J140" s="38">
        <f>VLOOKUP(A140,RANGE2,9,FALSE())</f>
        <v>0</v>
      </c>
    </row>
    <row r="141" spans="1:10" x14ac:dyDescent="0.25">
      <c r="A141" s="14">
        <v>552</v>
      </c>
      <c r="B141" s="15" t="s">
        <v>235</v>
      </c>
      <c r="C141" s="19">
        <v>20837000</v>
      </c>
      <c r="D141" s="16">
        <v>47218</v>
      </c>
      <c r="E141" s="17" t="s">
        <v>77</v>
      </c>
      <c r="F141" s="20">
        <v>1</v>
      </c>
      <c r="G141" s="20">
        <v>0</v>
      </c>
      <c r="H141" s="20">
        <v>0</v>
      </c>
      <c r="I141" s="17" t="s">
        <v>7</v>
      </c>
      <c r="J141" s="38">
        <f>VLOOKUP(A141,RANGE2,9,FALSE())</f>
        <v>0</v>
      </c>
    </row>
    <row r="142" spans="1:10" x14ac:dyDescent="0.25">
      <c r="A142" s="14">
        <v>554</v>
      </c>
      <c r="B142" s="15" t="s">
        <v>236</v>
      </c>
      <c r="C142" s="19">
        <v>14470000</v>
      </c>
      <c r="D142" s="16">
        <v>36450</v>
      </c>
      <c r="E142" s="17" t="s">
        <v>77</v>
      </c>
      <c r="F142" s="20">
        <v>1</v>
      </c>
      <c r="G142" s="20">
        <v>0</v>
      </c>
      <c r="H142" s="20">
        <v>0</v>
      </c>
      <c r="I142" s="17" t="s">
        <v>7</v>
      </c>
      <c r="J142" s="38">
        <f>VLOOKUP(A142,RANGE2,9,FALSE())</f>
        <v>0</v>
      </c>
    </row>
    <row r="143" spans="1:10" x14ac:dyDescent="0.25">
      <c r="A143" s="14">
        <v>555</v>
      </c>
      <c r="B143" s="15" t="s">
        <v>237</v>
      </c>
      <c r="C143" s="19">
        <v>23599000</v>
      </c>
      <c r="D143" s="16">
        <v>168098</v>
      </c>
      <c r="E143" s="17" t="s">
        <v>116</v>
      </c>
      <c r="F143" s="20">
        <v>0</v>
      </c>
      <c r="G143" s="20">
        <v>1</v>
      </c>
      <c r="H143" s="20">
        <v>0</v>
      </c>
      <c r="I143" s="17" t="s">
        <v>8</v>
      </c>
      <c r="J143" s="38" t="s">
        <v>35</v>
      </c>
    </row>
    <row r="144" spans="1:10" x14ac:dyDescent="0.25">
      <c r="A144" s="14">
        <v>5505</v>
      </c>
      <c r="B144" s="15" t="s">
        <v>238</v>
      </c>
      <c r="C144" s="19">
        <v>21000</v>
      </c>
      <c r="D144" s="16">
        <v>456</v>
      </c>
      <c r="E144" s="17" t="s">
        <v>102</v>
      </c>
      <c r="F144" s="20">
        <v>0</v>
      </c>
      <c r="G144" s="20">
        <v>1</v>
      </c>
      <c r="H144" s="20">
        <v>0</v>
      </c>
      <c r="I144" s="17" t="s">
        <v>8</v>
      </c>
      <c r="J144" s="38" t="s">
        <v>35</v>
      </c>
    </row>
    <row r="145" spans="1:10" x14ac:dyDescent="0.25">
      <c r="A145" s="14">
        <v>2070</v>
      </c>
      <c r="B145" s="15" t="s">
        <v>239</v>
      </c>
      <c r="C145" s="19">
        <v>1032000</v>
      </c>
      <c r="D145" s="16">
        <v>8469</v>
      </c>
      <c r="E145" s="17" t="s">
        <v>240</v>
      </c>
      <c r="F145" s="20">
        <v>0</v>
      </c>
      <c r="G145" s="20">
        <v>1</v>
      </c>
      <c r="H145" s="20">
        <v>0</v>
      </c>
      <c r="I145" s="17" t="s">
        <v>8</v>
      </c>
      <c r="J145" s="38">
        <f t="shared" ref="J145:J166" si="6">VLOOKUP(A145,RANGE2,9,FALSE())</f>
        <v>787567.5</v>
      </c>
    </row>
    <row r="146" spans="1:10" x14ac:dyDescent="0.25">
      <c r="A146" s="14">
        <v>1196</v>
      </c>
      <c r="B146" s="15" t="s">
        <v>241</v>
      </c>
      <c r="C146" s="19">
        <v>3493000</v>
      </c>
      <c r="D146" s="16">
        <v>1806</v>
      </c>
      <c r="E146" s="17" t="s">
        <v>242</v>
      </c>
      <c r="F146" s="20">
        <v>1</v>
      </c>
      <c r="G146" s="20">
        <v>0</v>
      </c>
      <c r="H146" s="20">
        <v>0</v>
      </c>
      <c r="I146" s="17" t="s">
        <v>7</v>
      </c>
      <c r="J146" s="38">
        <f t="shared" si="6"/>
        <v>26252.25</v>
      </c>
    </row>
    <row r="147" spans="1:10" x14ac:dyDescent="0.25">
      <c r="A147" s="14">
        <v>1173</v>
      </c>
      <c r="B147" s="15" t="s">
        <v>243</v>
      </c>
      <c r="C147" s="19">
        <v>19652000</v>
      </c>
      <c r="D147" s="16">
        <v>58533</v>
      </c>
      <c r="E147" s="17" t="s">
        <v>244</v>
      </c>
      <c r="F147" s="20">
        <v>0.43</v>
      </c>
      <c r="G147" s="20">
        <v>0</v>
      </c>
      <c r="H147" s="20">
        <v>0.56999999999999995</v>
      </c>
      <c r="I147" s="17" t="s">
        <v>9</v>
      </c>
      <c r="J147" s="38">
        <f t="shared" si="6"/>
        <v>7515350</v>
      </c>
    </row>
    <row r="148" spans="1:10" x14ac:dyDescent="0.25">
      <c r="A148" s="14">
        <v>89</v>
      </c>
      <c r="B148" s="15" t="s">
        <v>245</v>
      </c>
      <c r="C148" s="19">
        <v>778000</v>
      </c>
      <c r="D148" s="16">
        <v>3143</v>
      </c>
      <c r="E148" s="17" t="s">
        <v>246</v>
      </c>
      <c r="F148" s="20">
        <v>1</v>
      </c>
      <c r="G148" s="20">
        <v>0</v>
      </c>
      <c r="H148" s="20">
        <v>0</v>
      </c>
      <c r="I148" s="17" t="s">
        <v>7</v>
      </c>
      <c r="J148" s="38">
        <f t="shared" si="6"/>
        <v>37062</v>
      </c>
    </row>
    <row r="149" spans="1:10" x14ac:dyDescent="0.25">
      <c r="A149" s="14">
        <v>90</v>
      </c>
      <c r="B149" s="15" t="s">
        <v>247</v>
      </c>
      <c r="C149" s="19">
        <v>951000</v>
      </c>
      <c r="D149" s="16">
        <v>2688</v>
      </c>
      <c r="E149" s="17" t="s">
        <v>248</v>
      </c>
      <c r="F149" s="20">
        <v>0.41</v>
      </c>
      <c r="G149" s="20">
        <v>0.59</v>
      </c>
      <c r="H149" s="20">
        <v>0</v>
      </c>
      <c r="I149" s="17" t="s">
        <v>7</v>
      </c>
      <c r="J149" s="38">
        <f t="shared" si="6"/>
        <v>0</v>
      </c>
    </row>
    <row r="150" spans="1:10" x14ac:dyDescent="0.25">
      <c r="A150" s="14">
        <v>91</v>
      </c>
      <c r="B150" s="15" t="s">
        <v>249</v>
      </c>
      <c r="C150" s="19">
        <v>306000</v>
      </c>
      <c r="D150" s="16">
        <v>974</v>
      </c>
      <c r="E150" s="17" t="s">
        <v>250</v>
      </c>
      <c r="F150" s="20">
        <v>1</v>
      </c>
      <c r="G150" s="20">
        <v>0</v>
      </c>
      <c r="H150" s="20">
        <v>0</v>
      </c>
      <c r="I150" s="17" t="s">
        <v>7</v>
      </c>
      <c r="J150" s="38">
        <f t="shared" si="6"/>
        <v>144130</v>
      </c>
    </row>
    <row r="151" spans="1:10" x14ac:dyDescent="0.25">
      <c r="A151" s="14">
        <v>92</v>
      </c>
      <c r="B151" s="15" t="s">
        <v>251</v>
      </c>
      <c r="C151" s="19">
        <v>1044000</v>
      </c>
      <c r="D151" s="16">
        <v>2766</v>
      </c>
      <c r="E151" s="17" t="s">
        <v>252</v>
      </c>
      <c r="F151" s="20">
        <v>1</v>
      </c>
      <c r="G151" s="20">
        <v>0</v>
      </c>
      <c r="H151" s="20">
        <v>0</v>
      </c>
      <c r="I151" s="17" t="s">
        <v>7</v>
      </c>
      <c r="J151" s="38">
        <f t="shared" si="6"/>
        <v>184280.5</v>
      </c>
    </row>
    <row r="152" spans="1:10" x14ac:dyDescent="0.25">
      <c r="A152" s="14">
        <v>70</v>
      </c>
      <c r="B152" s="15" t="s">
        <v>253</v>
      </c>
      <c r="C152" s="19">
        <v>26557000</v>
      </c>
      <c r="D152" s="16">
        <v>22536</v>
      </c>
      <c r="E152" s="17" t="s">
        <v>90</v>
      </c>
      <c r="F152" s="20">
        <v>1</v>
      </c>
      <c r="G152" s="20">
        <v>0</v>
      </c>
      <c r="H152" s="20">
        <v>0</v>
      </c>
      <c r="I152" s="17" t="s">
        <v>7</v>
      </c>
      <c r="J152" s="38">
        <f t="shared" si="6"/>
        <v>20590</v>
      </c>
    </row>
    <row r="153" spans="1:10" x14ac:dyDescent="0.25">
      <c r="A153" s="14">
        <v>219</v>
      </c>
      <c r="B153" s="15" t="s">
        <v>254</v>
      </c>
      <c r="C153" s="19">
        <v>961000</v>
      </c>
      <c r="D153" s="16">
        <v>6149</v>
      </c>
      <c r="E153" s="17" t="s">
        <v>255</v>
      </c>
      <c r="F153" s="20">
        <v>1</v>
      </c>
      <c r="G153" s="20">
        <v>0</v>
      </c>
      <c r="H153" s="20">
        <v>0</v>
      </c>
      <c r="I153" s="17" t="s">
        <v>7</v>
      </c>
      <c r="J153" s="38">
        <f t="shared" si="6"/>
        <v>13383.5</v>
      </c>
    </row>
    <row r="154" spans="1:10" x14ac:dyDescent="0.25">
      <c r="A154" s="14">
        <v>218</v>
      </c>
      <c r="B154" s="15" t="s">
        <v>256</v>
      </c>
      <c r="C154" s="19">
        <v>961000</v>
      </c>
      <c r="D154" s="16">
        <v>6210</v>
      </c>
      <c r="E154" s="17" t="s">
        <v>255</v>
      </c>
      <c r="F154" s="20">
        <v>1</v>
      </c>
      <c r="G154" s="20">
        <v>0</v>
      </c>
      <c r="H154" s="20">
        <v>0</v>
      </c>
      <c r="I154" s="17" t="s">
        <v>7</v>
      </c>
      <c r="J154" s="38">
        <f t="shared" si="6"/>
        <v>42724.25</v>
      </c>
    </row>
    <row r="155" spans="1:10" x14ac:dyDescent="0.25">
      <c r="A155" s="14">
        <v>2385</v>
      </c>
      <c r="B155" s="15" t="s">
        <v>257</v>
      </c>
      <c r="C155" s="19">
        <v>5357000</v>
      </c>
      <c r="D155" s="16">
        <v>30520</v>
      </c>
      <c r="E155" s="17" t="s">
        <v>48</v>
      </c>
      <c r="F155" s="20">
        <v>0</v>
      </c>
      <c r="G155" s="20">
        <v>1</v>
      </c>
      <c r="H155" s="20">
        <v>0</v>
      </c>
      <c r="I155" s="17" t="s">
        <v>8</v>
      </c>
      <c r="J155" s="38">
        <f t="shared" si="6"/>
        <v>37576.75</v>
      </c>
    </row>
    <row r="156" spans="1:10" x14ac:dyDescent="0.25">
      <c r="A156" s="14">
        <v>2386</v>
      </c>
      <c r="B156" s="15" t="s">
        <v>258</v>
      </c>
      <c r="C156" s="19">
        <v>4347000</v>
      </c>
      <c r="D156" s="16">
        <v>25811</v>
      </c>
      <c r="E156" s="17" t="s">
        <v>48</v>
      </c>
      <c r="F156" s="20">
        <v>0</v>
      </c>
      <c r="G156" s="20">
        <v>1</v>
      </c>
      <c r="H156" s="20">
        <v>0</v>
      </c>
      <c r="I156" s="17" t="s">
        <v>8</v>
      </c>
      <c r="J156" s="38">
        <f t="shared" si="6"/>
        <v>646217.15</v>
      </c>
    </row>
    <row r="157" spans="1:10" x14ac:dyDescent="0.25">
      <c r="A157" s="14">
        <v>2387</v>
      </c>
      <c r="B157" s="15" t="s">
        <v>259</v>
      </c>
      <c r="C157" s="19">
        <v>1056000</v>
      </c>
      <c r="D157" s="16">
        <v>8042</v>
      </c>
      <c r="E157" s="17" t="s">
        <v>48</v>
      </c>
      <c r="F157" s="20">
        <v>0</v>
      </c>
      <c r="G157" s="20">
        <v>1</v>
      </c>
      <c r="H157" s="20">
        <v>0</v>
      </c>
      <c r="I157" s="17" t="s">
        <v>8</v>
      </c>
      <c r="J157" s="38">
        <f t="shared" si="6"/>
        <v>0</v>
      </c>
    </row>
    <row r="158" spans="1:10" x14ac:dyDescent="0.25">
      <c r="A158" s="14">
        <v>2388</v>
      </c>
      <c r="B158" s="15" t="s">
        <v>260</v>
      </c>
      <c r="C158" s="19">
        <v>3744000</v>
      </c>
      <c r="D158" s="16">
        <v>23741</v>
      </c>
      <c r="E158" s="17" t="s">
        <v>48</v>
      </c>
      <c r="F158" s="20">
        <v>0</v>
      </c>
      <c r="G158" s="20">
        <v>1</v>
      </c>
      <c r="H158" s="20">
        <v>0</v>
      </c>
      <c r="I158" s="17" t="s">
        <v>8</v>
      </c>
      <c r="J158" s="38">
        <f t="shared" si="6"/>
        <v>0</v>
      </c>
    </row>
    <row r="159" spans="1:10" x14ac:dyDescent="0.25">
      <c r="A159" s="14">
        <v>2389</v>
      </c>
      <c r="B159" s="15" t="s">
        <v>261</v>
      </c>
      <c r="C159" s="19">
        <v>1329000</v>
      </c>
      <c r="D159" s="16">
        <v>6097</v>
      </c>
      <c r="E159" s="17" t="s">
        <v>48</v>
      </c>
      <c r="F159" s="20">
        <v>0</v>
      </c>
      <c r="G159" s="20">
        <v>1</v>
      </c>
      <c r="H159" s="20">
        <v>0</v>
      </c>
      <c r="I159" s="17" t="s">
        <v>8</v>
      </c>
      <c r="J159" s="38">
        <f t="shared" si="6"/>
        <v>28311.25</v>
      </c>
    </row>
    <row r="160" spans="1:10" x14ac:dyDescent="0.25">
      <c r="A160" s="14">
        <v>5506</v>
      </c>
      <c r="B160" s="15" t="s">
        <v>262</v>
      </c>
      <c r="C160" s="19">
        <v>9913000</v>
      </c>
      <c r="D160" s="16">
        <v>56091</v>
      </c>
      <c r="E160" s="17" t="s">
        <v>56</v>
      </c>
      <c r="F160" s="20">
        <v>0</v>
      </c>
      <c r="G160" s="20">
        <v>1</v>
      </c>
      <c r="H160" s="20">
        <v>0</v>
      </c>
      <c r="I160" s="17" t="s">
        <v>8</v>
      </c>
      <c r="J160" s="38">
        <f t="shared" si="6"/>
        <v>123135.4065</v>
      </c>
    </row>
    <row r="161" spans="1:10" x14ac:dyDescent="0.25">
      <c r="A161" s="14">
        <v>442</v>
      </c>
      <c r="B161" s="15" t="s">
        <v>263</v>
      </c>
      <c r="C161" s="19">
        <v>18493000</v>
      </c>
      <c r="D161" s="16">
        <v>56388</v>
      </c>
      <c r="E161" s="17" t="s">
        <v>176</v>
      </c>
      <c r="F161" s="20">
        <v>1</v>
      </c>
      <c r="G161" s="20">
        <v>0</v>
      </c>
      <c r="H161" s="20">
        <v>0</v>
      </c>
      <c r="I161" s="17" t="s">
        <v>7</v>
      </c>
      <c r="J161" s="38">
        <f t="shared" si="6"/>
        <v>14021.79</v>
      </c>
    </row>
    <row r="162" spans="1:10" x14ac:dyDescent="0.25">
      <c r="A162" s="14">
        <v>449</v>
      </c>
      <c r="B162" s="15" t="s">
        <v>264</v>
      </c>
      <c r="C162" s="19">
        <v>17281000</v>
      </c>
      <c r="D162" s="16">
        <v>22767</v>
      </c>
      <c r="E162" s="17" t="s">
        <v>265</v>
      </c>
      <c r="F162" s="20">
        <v>1</v>
      </c>
      <c r="G162" s="20">
        <v>0</v>
      </c>
      <c r="H162" s="20">
        <v>0</v>
      </c>
      <c r="I162" s="17" t="s">
        <v>7</v>
      </c>
      <c r="J162" s="38">
        <f t="shared" si="6"/>
        <v>0</v>
      </c>
    </row>
    <row r="163" spans="1:10" x14ac:dyDescent="0.25">
      <c r="A163" s="14">
        <v>2616</v>
      </c>
      <c r="B163" s="15" t="s">
        <v>266</v>
      </c>
      <c r="C163" s="19">
        <v>1719000</v>
      </c>
      <c r="D163" s="16">
        <v>4292</v>
      </c>
      <c r="E163" s="17" t="s">
        <v>267</v>
      </c>
      <c r="F163" s="20">
        <v>1</v>
      </c>
      <c r="G163" s="20">
        <v>0</v>
      </c>
      <c r="H163" s="20">
        <v>0</v>
      </c>
      <c r="I163" s="17" t="s">
        <v>7</v>
      </c>
      <c r="J163" s="38">
        <f t="shared" si="6"/>
        <v>181114.78750000001</v>
      </c>
    </row>
    <row r="164" spans="1:10" x14ac:dyDescent="0.25">
      <c r="A164" s="14">
        <v>2305</v>
      </c>
      <c r="B164" s="15" t="s">
        <v>268</v>
      </c>
      <c r="C164" s="19">
        <v>4940000</v>
      </c>
      <c r="D164" s="16">
        <v>28408</v>
      </c>
      <c r="E164" s="17" t="s">
        <v>229</v>
      </c>
      <c r="F164" s="20">
        <v>0</v>
      </c>
      <c r="G164" s="20">
        <v>1</v>
      </c>
      <c r="H164" s="20">
        <v>0</v>
      </c>
      <c r="I164" s="17" t="s">
        <v>8</v>
      </c>
      <c r="J164" s="38">
        <f t="shared" si="6"/>
        <v>158352.54250000001</v>
      </c>
    </row>
    <row r="165" spans="1:10" x14ac:dyDescent="0.25">
      <c r="A165" s="14">
        <v>7357</v>
      </c>
      <c r="B165" s="15" t="s">
        <v>269</v>
      </c>
      <c r="C165" s="19">
        <v>175000</v>
      </c>
      <c r="D165" s="16">
        <v>200</v>
      </c>
      <c r="E165" s="17" t="s">
        <v>229</v>
      </c>
      <c r="F165" s="20">
        <v>1</v>
      </c>
      <c r="G165" s="20">
        <v>0</v>
      </c>
      <c r="H165" s="20">
        <v>0</v>
      </c>
      <c r="I165" s="17" t="s">
        <v>7</v>
      </c>
      <c r="J165" s="38">
        <f t="shared" si="6"/>
        <v>35414.800000000003</v>
      </c>
    </row>
    <row r="166" spans="1:10" x14ac:dyDescent="0.25">
      <c r="A166" s="14">
        <v>7186</v>
      </c>
      <c r="B166" s="15" t="s">
        <v>270</v>
      </c>
      <c r="C166" s="19">
        <v>47611000</v>
      </c>
      <c r="D166" s="16">
        <v>22500</v>
      </c>
      <c r="E166" s="17" t="s">
        <v>265</v>
      </c>
      <c r="F166" s="20">
        <v>0.42</v>
      </c>
      <c r="G166" s="20">
        <v>0</v>
      </c>
      <c r="H166" s="20">
        <v>0.57999999999999996</v>
      </c>
      <c r="I166" s="17" t="s">
        <v>7</v>
      </c>
      <c r="J166" s="38">
        <f t="shared" si="6"/>
        <v>33973.5</v>
      </c>
    </row>
    <row r="167" spans="1:10" x14ac:dyDescent="0.25">
      <c r="A167" s="14">
        <v>2030</v>
      </c>
      <c r="B167" s="15" t="s">
        <v>271</v>
      </c>
      <c r="C167" s="19">
        <v>4055000</v>
      </c>
      <c r="D167" s="16">
        <v>15716</v>
      </c>
      <c r="E167" s="17" t="s">
        <v>231</v>
      </c>
      <c r="F167" s="20">
        <v>1</v>
      </c>
      <c r="G167" s="20">
        <v>0</v>
      </c>
      <c r="H167" s="20">
        <v>0</v>
      </c>
      <c r="I167" s="17" t="s">
        <v>7</v>
      </c>
      <c r="J167" s="38">
        <v>1130285</v>
      </c>
    </row>
    <row r="168" spans="1:10" x14ac:dyDescent="0.25">
      <c r="A168" s="14">
        <v>2043</v>
      </c>
      <c r="B168" s="15" t="s">
        <v>272</v>
      </c>
      <c r="C168" s="19">
        <v>109000</v>
      </c>
      <c r="D168" s="16">
        <v>287</v>
      </c>
      <c r="E168" s="17" t="s">
        <v>231</v>
      </c>
      <c r="F168" s="20">
        <v>1</v>
      </c>
      <c r="G168" s="20">
        <v>0</v>
      </c>
      <c r="H168" s="20">
        <v>0</v>
      </c>
      <c r="I168" s="17" t="s">
        <v>7</v>
      </c>
      <c r="J168" s="38">
        <f>VLOOKUP(A168,RANGE2,9,FALSE())</f>
        <v>0</v>
      </c>
    </row>
    <row r="169" spans="1:10" x14ac:dyDescent="0.25">
      <c r="A169" s="14">
        <v>1148</v>
      </c>
      <c r="B169" s="15" t="s">
        <v>273</v>
      </c>
      <c r="C169" s="19">
        <v>23469000</v>
      </c>
      <c r="D169" s="16">
        <v>279607</v>
      </c>
      <c r="E169" s="17" t="s">
        <v>164</v>
      </c>
      <c r="F169" s="20">
        <v>0</v>
      </c>
      <c r="G169" s="20">
        <v>0</v>
      </c>
      <c r="H169" s="20">
        <v>1</v>
      </c>
      <c r="I169" s="17" t="s">
        <v>9</v>
      </c>
      <c r="J169" s="38" t="s">
        <v>35</v>
      </c>
    </row>
    <row r="170" spans="1:10" x14ac:dyDescent="0.25">
      <c r="A170" s="14">
        <v>2045</v>
      </c>
      <c r="B170" s="15" t="s">
        <v>274</v>
      </c>
      <c r="C170" s="19">
        <v>3817000</v>
      </c>
      <c r="D170" s="16">
        <v>8036</v>
      </c>
      <c r="E170" s="17" t="s">
        <v>231</v>
      </c>
      <c r="F170" s="20">
        <v>1</v>
      </c>
      <c r="G170" s="20">
        <v>0</v>
      </c>
      <c r="H170" s="20">
        <v>0</v>
      </c>
      <c r="I170" s="17" t="s">
        <v>7</v>
      </c>
      <c r="J170" s="38">
        <f>VLOOKUP(A170,RANGE2,9,FALSE())</f>
        <v>581667.5</v>
      </c>
    </row>
    <row r="171" spans="1:10" x14ac:dyDescent="0.25">
      <c r="A171" s="14">
        <v>2213</v>
      </c>
      <c r="B171" s="15" t="s">
        <v>275</v>
      </c>
      <c r="C171" s="19">
        <v>4897000</v>
      </c>
      <c r="D171" s="16">
        <v>34937</v>
      </c>
      <c r="E171" s="17" t="s">
        <v>132</v>
      </c>
      <c r="F171" s="20">
        <v>0</v>
      </c>
      <c r="G171" s="20">
        <v>1</v>
      </c>
      <c r="H171" s="20">
        <v>0</v>
      </c>
      <c r="I171" s="17" t="s">
        <v>8</v>
      </c>
      <c r="J171" s="38">
        <f>VLOOKUP(A171,RANGE2,9,FALSE())</f>
        <v>20590</v>
      </c>
    </row>
    <row r="172" spans="1:10" x14ac:dyDescent="0.25">
      <c r="A172" s="14">
        <v>82</v>
      </c>
      <c r="B172" s="15" t="s">
        <v>276</v>
      </c>
      <c r="C172" s="19">
        <v>102334000</v>
      </c>
      <c r="D172" s="16">
        <v>319397</v>
      </c>
      <c r="E172" s="17" t="s">
        <v>277</v>
      </c>
      <c r="F172" s="20">
        <v>1</v>
      </c>
      <c r="G172" s="20">
        <v>0</v>
      </c>
      <c r="H172" s="20">
        <v>0</v>
      </c>
      <c r="I172" s="17" t="s">
        <v>7</v>
      </c>
      <c r="J172" s="38">
        <f>VLOOKUP(A172,RANGE2,9,FALSE())</f>
        <v>0</v>
      </c>
    </row>
    <row r="173" spans="1:10" x14ac:dyDescent="0.25">
      <c r="A173" s="14">
        <v>1146</v>
      </c>
      <c r="B173" s="15" t="s">
        <v>278</v>
      </c>
      <c r="C173" s="19">
        <v>100404000</v>
      </c>
      <c r="D173" s="16">
        <v>205472</v>
      </c>
      <c r="E173" s="17" t="s">
        <v>50</v>
      </c>
      <c r="F173" s="20">
        <v>0.06</v>
      </c>
      <c r="G173" s="20">
        <v>0</v>
      </c>
      <c r="H173" s="20">
        <v>0.94</v>
      </c>
      <c r="I173" s="17" t="s">
        <v>9</v>
      </c>
      <c r="J173" s="38" t="s">
        <v>35</v>
      </c>
    </row>
    <row r="174" spans="1:10" x14ac:dyDescent="0.25">
      <c r="A174" s="14">
        <v>2212</v>
      </c>
      <c r="B174" s="15" t="s">
        <v>279</v>
      </c>
      <c r="C174" s="19">
        <v>5349000</v>
      </c>
      <c r="D174" s="16">
        <v>41161</v>
      </c>
      <c r="E174" s="17" t="s">
        <v>132</v>
      </c>
      <c r="F174" s="20">
        <v>0</v>
      </c>
      <c r="G174" s="20">
        <v>1</v>
      </c>
      <c r="H174" s="20">
        <v>0</v>
      </c>
      <c r="I174" s="17" t="s">
        <v>8</v>
      </c>
      <c r="J174" s="38">
        <f>VLOOKUP(A174,RANGE2,9,FALSE())</f>
        <v>10295</v>
      </c>
    </row>
    <row r="175" spans="1:10" x14ac:dyDescent="0.25">
      <c r="A175" s="14">
        <v>401</v>
      </c>
      <c r="B175" s="15" t="s">
        <v>280</v>
      </c>
      <c r="C175" s="19">
        <v>32037000</v>
      </c>
      <c r="D175" s="16">
        <v>379581</v>
      </c>
      <c r="E175" s="17" t="s">
        <v>116</v>
      </c>
      <c r="F175" s="20">
        <v>0</v>
      </c>
      <c r="G175" s="20">
        <v>1</v>
      </c>
      <c r="H175" s="20">
        <v>0</v>
      </c>
      <c r="I175" s="17" t="s">
        <v>8</v>
      </c>
      <c r="J175" s="38">
        <f>VLOOKUP(A175,RANGE2,9,FALSE())</f>
        <v>583239.54650000005</v>
      </c>
    </row>
    <row r="176" spans="1:10" x14ac:dyDescent="0.25">
      <c r="A176" s="14">
        <v>698</v>
      </c>
      <c r="B176" s="15" t="s">
        <v>281</v>
      </c>
      <c r="C176" s="19">
        <v>24000</v>
      </c>
      <c r="D176" s="16">
        <v>100</v>
      </c>
      <c r="E176" s="17" t="s">
        <v>282</v>
      </c>
      <c r="F176" s="20">
        <v>1</v>
      </c>
      <c r="G176" s="20">
        <v>0</v>
      </c>
      <c r="H176" s="20">
        <v>0</v>
      </c>
      <c r="I176" s="17" t="s">
        <v>7</v>
      </c>
      <c r="J176" s="38">
        <v>0</v>
      </c>
    </row>
    <row r="177" spans="1:11" x14ac:dyDescent="0.25">
      <c r="A177" s="14">
        <v>481</v>
      </c>
      <c r="B177" s="15" t="s">
        <v>283</v>
      </c>
      <c r="C177" s="19">
        <v>1118000</v>
      </c>
      <c r="D177" s="16">
        <v>3483</v>
      </c>
      <c r="E177" s="17" t="s">
        <v>168</v>
      </c>
      <c r="F177" s="20">
        <v>1</v>
      </c>
      <c r="G177" s="20">
        <v>0</v>
      </c>
      <c r="H177" s="20">
        <v>0</v>
      </c>
      <c r="I177" s="17" t="s">
        <v>7</v>
      </c>
      <c r="J177" s="38">
        <f t="shared" ref="J177:J186" si="7">VLOOKUP(A177,RANGE2,9,FALSE())</f>
        <v>3603.25</v>
      </c>
    </row>
    <row r="178" spans="1:11" x14ac:dyDescent="0.25">
      <c r="A178" s="14">
        <v>1686</v>
      </c>
      <c r="B178" s="15" t="s">
        <v>284</v>
      </c>
      <c r="C178" s="19">
        <v>1412000</v>
      </c>
      <c r="D178" s="16">
        <v>5867</v>
      </c>
      <c r="E178" s="17" t="s">
        <v>164</v>
      </c>
      <c r="F178" s="20">
        <v>1</v>
      </c>
      <c r="G178" s="20">
        <v>0</v>
      </c>
      <c r="H178" s="20">
        <v>0</v>
      </c>
      <c r="I178" s="17" t="s">
        <v>7</v>
      </c>
      <c r="J178" s="38">
        <f t="shared" si="7"/>
        <v>0</v>
      </c>
    </row>
    <row r="179" spans="1:11" x14ac:dyDescent="0.25">
      <c r="A179" s="14">
        <v>7359</v>
      </c>
      <c r="B179" s="15" t="s">
        <v>285</v>
      </c>
      <c r="C179" s="19">
        <v>22000</v>
      </c>
      <c r="D179" s="16">
        <v>64</v>
      </c>
      <c r="E179" s="17" t="s">
        <v>286</v>
      </c>
      <c r="F179" s="20">
        <v>1</v>
      </c>
      <c r="G179" s="20">
        <v>0</v>
      </c>
      <c r="H179" s="20">
        <v>0</v>
      </c>
      <c r="I179" s="17" t="s">
        <v>7</v>
      </c>
      <c r="J179" s="38">
        <f t="shared" si="7"/>
        <v>7721.25</v>
      </c>
    </row>
    <row r="180" spans="1:11" x14ac:dyDescent="0.25">
      <c r="A180" s="14">
        <v>2371</v>
      </c>
      <c r="B180" s="15" t="s">
        <v>287</v>
      </c>
      <c r="C180" s="19">
        <v>4409000</v>
      </c>
      <c r="D180" s="16">
        <v>8191</v>
      </c>
      <c r="E180" s="17" t="s">
        <v>50</v>
      </c>
      <c r="F180" s="20">
        <v>0</v>
      </c>
      <c r="G180" s="20">
        <v>1</v>
      </c>
      <c r="H180" s="20">
        <v>0</v>
      </c>
      <c r="I180" s="17" t="s">
        <v>8</v>
      </c>
      <c r="J180" s="38">
        <f t="shared" si="7"/>
        <v>20590</v>
      </c>
    </row>
    <row r="181" spans="1:11" x14ac:dyDescent="0.25">
      <c r="A181" s="14">
        <v>849</v>
      </c>
      <c r="B181" s="15" t="s">
        <v>288</v>
      </c>
      <c r="C181" s="19">
        <v>1191627000</v>
      </c>
      <c r="D181" s="16"/>
      <c r="E181" s="17" t="s">
        <v>231</v>
      </c>
      <c r="F181" s="20">
        <v>0.59</v>
      </c>
      <c r="G181" s="20">
        <v>0.22</v>
      </c>
      <c r="H181" s="20">
        <v>0.19</v>
      </c>
      <c r="I181" s="17" t="s">
        <v>7</v>
      </c>
      <c r="J181" s="38">
        <f t="shared" si="7"/>
        <v>107634225</v>
      </c>
    </row>
    <row r="182" spans="1:11" x14ac:dyDescent="0.25">
      <c r="A182" s="14">
        <v>702</v>
      </c>
      <c r="B182" s="15" t="s">
        <v>289</v>
      </c>
      <c r="C182" s="19">
        <v>59000</v>
      </c>
      <c r="D182" s="16">
        <v>140</v>
      </c>
      <c r="E182" s="17" t="s">
        <v>229</v>
      </c>
      <c r="F182" s="20">
        <v>1</v>
      </c>
      <c r="G182" s="20">
        <v>0</v>
      </c>
      <c r="H182" s="20">
        <v>0</v>
      </c>
      <c r="I182" s="17" t="s">
        <v>7</v>
      </c>
      <c r="J182" s="38">
        <f t="shared" si="7"/>
        <v>0</v>
      </c>
    </row>
    <row r="183" spans="1:11" x14ac:dyDescent="0.25">
      <c r="A183" s="14">
        <v>701</v>
      </c>
      <c r="B183" s="15" t="s">
        <v>290</v>
      </c>
      <c r="C183" s="19">
        <v>186000</v>
      </c>
      <c r="D183" s="16">
        <v>751</v>
      </c>
      <c r="E183" s="17" t="s">
        <v>229</v>
      </c>
      <c r="F183" s="20">
        <v>1</v>
      </c>
      <c r="G183" s="20">
        <v>0</v>
      </c>
      <c r="H183" s="20">
        <v>0</v>
      </c>
      <c r="I183" s="17" t="s">
        <v>7</v>
      </c>
      <c r="J183" s="38">
        <f t="shared" si="7"/>
        <v>13383.5</v>
      </c>
    </row>
    <row r="184" spans="1:11" x14ac:dyDescent="0.25">
      <c r="A184" s="14">
        <v>703</v>
      </c>
      <c r="B184" s="15" t="s">
        <v>291</v>
      </c>
      <c r="C184" s="19">
        <v>1041000</v>
      </c>
      <c r="D184" s="16">
        <v>3243</v>
      </c>
      <c r="E184" s="17" t="s">
        <v>286</v>
      </c>
      <c r="F184" s="20">
        <v>1</v>
      </c>
      <c r="G184" s="20">
        <v>0</v>
      </c>
      <c r="H184" s="20">
        <v>0</v>
      </c>
      <c r="I184" s="17" t="s">
        <v>7</v>
      </c>
      <c r="J184" s="38">
        <f t="shared" si="7"/>
        <v>46327.5</v>
      </c>
    </row>
    <row r="185" spans="1:11" x14ac:dyDescent="0.25">
      <c r="A185" s="14">
        <v>699</v>
      </c>
      <c r="B185" s="15" t="s">
        <v>292</v>
      </c>
      <c r="C185" s="19">
        <v>554000</v>
      </c>
      <c r="D185" s="16">
        <v>1922</v>
      </c>
      <c r="E185" s="17" t="s">
        <v>96</v>
      </c>
      <c r="F185" s="20">
        <v>1</v>
      </c>
      <c r="G185" s="20">
        <v>0</v>
      </c>
      <c r="H185" s="20">
        <v>0</v>
      </c>
      <c r="I185" s="17" t="s">
        <v>7</v>
      </c>
      <c r="J185" s="38">
        <f t="shared" si="7"/>
        <v>4118</v>
      </c>
    </row>
    <row r="186" spans="1:11" x14ac:dyDescent="0.25">
      <c r="A186" s="14">
        <v>700</v>
      </c>
      <c r="B186" s="15" t="s">
        <v>293</v>
      </c>
      <c r="C186" s="19">
        <v>588000</v>
      </c>
      <c r="D186" s="16">
        <v>2443</v>
      </c>
      <c r="E186" s="17" t="s">
        <v>294</v>
      </c>
      <c r="F186" s="20">
        <v>1</v>
      </c>
      <c r="G186" s="20">
        <v>0</v>
      </c>
      <c r="H186" s="20">
        <v>0</v>
      </c>
      <c r="I186" s="17" t="s">
        <v>7</v>
      </c>
      <c r="J186" s="38">
        <f t="shared" si="7"/>
        <v>77212.5</v>
      </c>
    </row>
    <row r="187" spans="1:11" x14ac:dyDescent="0.25">
      <c r="A187" s="46">
        <v>9991</v>
      </c>
      <c r="B187" s="47" t="s">
        <v>716</v>
      </c>
      <c r="C187" s="48"/>
      <c r="D187" s="49">
        <v>709</v>
      </c>
      <c r="E187" s="50" t="s">
        <v>79</v>
      </c>
      <c r="F187" s="51">
        <v>0</v>
      </c>
      <c r="G187" s="51">
        <v>0</v>
      </c>
      <c r="H187" s="51">
        <v>0</v>
      </c>
      <c r="I187" s="50" t="s">
        <v>7</v>
      </c>
      <c r="J187" s="52" t="s">
        <v>35</v>
      </c>
      <c r="K187" t="s">
        <v>717</v>
      </c>
    </row>
    <row r="188" spans="1:11" x14ac:dyDescent="0.25">
      <c r="A188" s="14">
        <v>2607</v>
      </c>
      <c r="B188" s="15" t="s">
        <v>295</v>
      </c>
      <c r="C188" s="19">
        <v>286000</v>
      </c>
      <c r="D188" s="16">
        <v>2261</v>
      </c>
      <c r="E188" s="17" t="s">
        <v>75</v>
      </c>
      <c r="F188" s="20">
        <v>0</v>
      </c>
      <c r="G188" s="20">
        <v>1</v>
      </c>
      <c r="H188" s="20">
        <v>0</v>
      </c>
      <c r="I188" s="17" t="s">
        <v>8</v>
      </c>
      <c r="J188" s="38">
        <f t="shared" ref="J188:J197" si="8">VLOOKUP(A188,RANGE2,9,FALSE())</f>
        <v>31914.5</v>
      </c>
    </row>
    <row r="189" spans="1:11" x14ac:dyDescent="0.25">
      <c r="A189" s="14">
        <v>2569</v>
      </c>
      <c r="B189" s="15" t="s">
        <v>296</v>
      </c>
      <c r="C189" s="19">
        <v>89000</v>
      </c>
      <c r="D189" s="16">
        <v>782</v>
      </c>
      <c r="E189" s="17" t="s">
        <v>297</v>
      </c>
      <c r="F189" s="20">
        <v>0</v>
      </c>
      <c r="G189" s="20">
        <v>1</v>
      </c>
      <c r="H189" s="20">
        <v>0</v>
      </c>
      <c r="I189" s="17" t="s">
        <v>8</v>
      </c>
      <c r="J189" s="38">
        <f t="shared" si="8"/>
        <v>0</v>
      </c>
    </row>
    <row r="190" spans="1:11" x14ac:dyDescent="0.25">
      <c r="A190" s="14">
        <v>2568</v>
      </c>
      <c r="B190" s="15" t="s">
        <v>298</v>
      </c>
      <c r="C190" s="19">
        <v>89000</v>
      </c>
      <c r="D190" s="16">
        <v>825</v>
      </c>
      <c r="E190" s="17" t="s">
        <v>297</v>
      </c>
      <c r="F190" s="20">
        <v>0</v>
      </c>
      <c r="G190" s="20">
        <v>1</v>
      </c>
      <c r="H190" s="20">
        <v>0</v>
      </c>
      <c r="I190" s="17" t="s">
        <v>8</v>
      </c>
      <c r="J190" s="38">
        <f t="shared" si="8"/>
        <v>0</v>
      </c>
    </row>
    <row r="191" spans="1:11" x14ac:dyDescent="0.25">
      <c r="A191" s="14">
        <v>2606</v>
      </c>
      <c r="B191" s="15" t="s">
        <v>299</v>
      </c>
      <c r="C191" s="19">
        <v>196000</v>
      </c>
      <c r="D191" s="16">
        <v>1086</v>
      </c>
      <c r="E191" s="17" t="s">
        <v>54</v>
      </c>
      <c r="F191" s="20">
        <v>0</v>
      </c>
      <c r="G191" s="20">
        <v>1</v>
      </c>
      <c r="H191" s="20">
        <v>0</v>
      </c>
      <c r="I191" s="17" t="s">
        <v>8</v>
      </c>
      <c r="J191" s="38">
        <f t="shared" si="8"/>
        <v>20590</v>
      </c>
    </row>
    <row r="192" spans="1:11" x14ac:dyDescent="0.25">
      <c r="A192" s="14">
        <v>603</v>
      </c>
      <c r="B192" s="15" t="s">
        <v>300</v>
      </c>
      <c r="C192" s="19">
        <v>19207000</v>
      </c>
      <c r="D192" s="16">
        <v>32655</v>
      </c>
      <c r="E192" s="17" t="s">
        <v>301</v>
      </c>
      <c r="F192" s="20">
        <v>1</v>
      </c>
      <c r="G192" s="20">
        <v>0</v>
      </c>
      <c r="H192" s="20">
        <v>0</v>
      </c>
      <c r="I192" s="17" t="s">
        <v>7</v>
      </c>
      <c r="J192" s="38">
        <f t="shared" si="8"/>
        <v>1144258.365</v>
      </c>
    </row>
    <row r="193" spans="1:10" x14ac:dyDescent="0.25">
      <c r="A193" s="14">
        <v>2605</v>
      </c>
      <c r="B193" s="15" t="s">
        <v>302</v>
      </c>
      <c r="C193" s="19">
        <v>229000</v>
      </c>
      <c r="D193" s="16">
        <v>1658</v>
      </c>
      <c r="E193" s="17" t="s">
        <v>303</v>
      </c>
      <c r="F193" s="20">
        <v>0</v>
      </c>
      <c r="G193" s="20">
        <v>1</v>
      </c>
      <c r="H193" s="20">
        <v>0</v>
      </c>
      <c r="I193" s="17" t="s">
        <v>8</v>
      </c>
      <c r="J193" s="38">
        <f t="shared" si="8"/>
        <v>14927.75</v>
      </c>
    </row>
    <row r="194" spans="1:10" x14ac:dyDescent="0.25">
      <c r="A194" s="14">
        <v>406</v>
      </c>
      <c r="B194" s="15" t="s">
        <v>304</v>
      </c>
      <c r="C194" s="19">
        <v>11577000</v>
      </c>
      <c r="D194" s="16">
        <v>18849</v>
      </c>
      <c r="E194" s="17" t="s">
        <v>305</v>
      </c>
      <c r="F194" s="20">
        <v>1</v>
      </c>
      <c r="G194" s="20">
        <v>0</v>
      </c>
      <c r="H194" s="20">
        <v>0</v>
      </c>
      <c r="I194" s="17" t="s">
        <v>7</v>
      </c>
      <c r="J194" s="38">
        <f t="shared" si="8"/>
        <v>15442.5</v>
      </c>
    </row>
    <row r="195" spans="1:10" x14ac:dyDescent="0.25">
      <c r="A195" s="14">
        <v>2304</v>
      </c>
      <c r="B195" s="15" t="s">
        <v>306</v>
      </c>
      <c r="C195" s="19">
        <v>4944000</v>
      </c>
      <c r="D195" s="16">
        <v>28408</v>
      </c>
      <c r="E195" s="17" t="s">
        <v>229</v>
      </c>
      <c r="F195" s="20">
        <v>0</v>
      </c>
      <c r="G195" s="20">
        <v>1</v>
      </c>
      <c r="H195" s="20">
        <v>0</v>
      </c>
      <c r="I195" s="17" t="s">
        <v>8</v>
      </c>
      <c r="J195" s="38">
        <f t="shared" si="8"/>
        <v>138722.03649999999</v>
      </c>
    </row>
    <row r="196" spans="1:10" x14ac:dyDescent="0.25">
      <c r="A196" s="14">
        <v>317</v>
      </c>
      <c r="B196" s="15" t="s">
        <v>307</v>
      </c>
      <c r="C196" s="19">
        <v>939000</v>
      </c>
      <c r="D196" s="16">
        <v>2927</v>
      </c>
      <c r="E196" s="17" t="s">
        <v>77</v>
      </c>
      <c r="F196" s="20">
        <v>1</v>
      </c>
      <c r="G196" s="20">
        <v>0</v>
      </c>
      <c r="H196" s="20">
        <v>0</v>
      </c>
      <c r="I196" s="17" t="s">
        <v>7</v>
      </c>
      <c r="J196" s="38">
        <f t="shared" si="8"/>
        <v>10295</v>
      </c>
    </row>
    <row r="197" spans="1:10" x14ac:dyDescent="0.25">
      <c r="A197" s="14">
        <v>229</v>
      </c>
      <c r="B197" s="15" t="s">
        <v>308</v>
      </c>
      <c r="C197" s="19">
        <v>572000</v>
      </c>
      <c r="D197" s="16">
        <v>2400</v>
      </c>
      <c r="E197" s="17" t="s">
        <v>63</v>
      </c>
      <c r="F197" s="20">
        <v>1</v>
      </c>
      <c r="G197" s="20">
        <v>0</v>
      </c>
      <c r="H197" s="20">
        <v>0</v>
      </c>
      <c r="I197" s="17" t="s">
        <v>7</v>
      </c>
      <c r="J197" s="38">
        <f t="shared" si="8"/>
        <v>3739.1439999999998</v>
      </c>
    </row>
    <row r="198" spans="1:10" x14ac:dyDescent="0.25">
      <c r="A198" s="14">
        <v>238</v>
      </c>
      <c r="B198" s="15" t="s">
        <v>309</v>
      </c>
      <c r="C198" s="19">
        <v>2986000</v>
      </c>
      <c r="D198" s="16">
        <v>10491</v>
      </c>
      <c r="E198" s="17" t="s">
        <v>265</v>
      </c>
      <c r="F198" s="20">
        <v>1</v>
      </c>
      <c r="G198" s="20">
        <v>0</v>
      </c>
      <c r="H198" s="20">
        <v>0</v>
      </c>
      <c r="I198" s="17" t="s">
        <v>7</v>
      </c>
      <c r="J198" s="38">
        <v>0</v>
      </c>
    </row>
    <row r="199" spans="1:10" x14ac:dyDescent="0.25">
      <c r="A199" s="14">
        <v>227</v>
      </c>
      <c r="B199" s="15" t="s">
        <v>310</v>
      </c>
      <c r="C199" s="19">
        <v>3537000</v>
      </c>
      <c r="D199" s="16">
        <v>13350</v>
      </c>
      <c r="E199" s="17" t="s">
        <v>162</v>
      </c>
      <c r="F199" s="20">
        <v>1</v>
      </c>
      <c r="G199" s="20">
        <v>0</v>
      </c>
      <c r="H199" s="20">
        <v>0</v>
      </c>
      <c r="I199" s="17" t="s">
        <v>7</v>
      </c>
      <c r="J199" s="38">
        <f t="shared" ref="J199:J205" si="9">VLOOKUP(A199,RANGE2,9,FALSE())</f>
        <v>545120.25</v>
      </c>
    </row>
    <row r="200" spans="1:10" x14ac:dyDescent="0.25">
      <c r="A200" s="14">
        <v>232</v>
      </c>
      <c r="B200" s="15" t="s">
        <v>311</v>
      </c>
      <c r="C200" s="19">
        <v>2033000</v>
      </c>
      <c r="D200" s="16">
        <v>6001</v>
      </c>
      <c r="E200" s="17" t="s">
        <v>194</v>
      </c>
      <c r="F200" s="20">
        <v>1</v>
      </c>
      <c r="G200" s="20">
        <v>0</v>
      </c>
      <c r="H200" s="20">
        <v>0</v>
      </c>
      <c r="I200" s="17" t="s">
        <v>7</v>
      </c>
      <c r="J200" s="38">
        <f t="shared" si="9"/>
        <v>5147.5</v>
      </c>
    </row>
    <row r="201" spans="1:10" x14ac:dyDescent="0.25">
      <c r="A201" s="14">
        <v>255</v>
      </c>
      <c r="B201" s="15" t="s">
        <v>312</v>
      </c>
      <c r="C201" s="19">
        <v>982000</v>
      </c>
      <c r="D201" s="16">
        <v>4953</v>
      </c>
      <c r="E201" s="17" t="s">
        <v>229</v>
      </c>
      <c r="F201" s="20">
        <v>1</v>
      </c>
      <c r="G201" s="20">
        <v>0</v>
      </c>
      <c r="H201" s="20">
        <v>0</v>
      </c>
      <c r="I201" s="17" t="s">
        <v>7</v>
      </c>
      <c r="J201" s="38">
        <f t="shared" si="9"/>
        <v>42209.5</v>
      </c>
    </row>
    <row r="202" spans="1:10" x14ac:dyDescent="0.25">
      <c r="A202" s="14">
        <v>233</v>
      </c>
      <c r="B202" s="15" t="s">
        <v>313</v>
      </c>
      <c r="C202" s="19">
        <v>696000</v>
      </c>
      <c r="D202" s="16">
        <v>1995</v>
      </c>
      <c r="E202" s="17" t="s">
        <v>242</v>
      </c>
      <c r="F202" s="20">
        <v>1</v>
      </c>
      <c r="G202" s="20">
        <v>0</v>
      </c>
      <c r="H202" s="20">
        <v>0</v>
      </c>
      <c r="I202" s="17" t="s">
        <v>7</v>
      </c>
      <c r="J202" s="38">
        <f t="shared" si="9"/>
        <v>308850</v>
      </c>
    </row>
    <row r="203" spans="1:10" x14ac:dyDescent="0.25">
      <c r="A203" s="14">
        <v>253</v>
      </c>
      <c r="B203" s="15" t="s">
        <v>314</v>
      </c>
      <c r="C203" s="19">
        <v>1951000</v>
      </c>
      <c r="D203" s="16">
        <v>8277</v>
      </c>
      <c r="E203" s="17" t="s">
        <v>229</v>
      </c>
      <c r="F203" s="20">
        <v>1</v>
      </c>
      <c r="G203" s="20">
        <v>0</v>
      </c>
      <c r="H203" s="20">
        <v>0</v>
      </c>
      <c r="I203" s="17" t="s">
        <v>7</v>
      </c>
      <c r="J203" s="38">
        <f t="shared" si="9"/>
        <v>24538.1325</v>
      </c>
    </row>
    <row r="204" spans="1:10" x14ac:dyDescent="0.25">
      <c r="A204" s="14">
        <v>231</v>
      </c>
      <c r="B204" s="15" t="s">
        <v>315</v>
      </c>
      <c r="C204" s="19">
        <v>4183000</v>
      </c>
      <c r="D204" s="16">
        <v>10098</v>
      </c>
      <c r="E204" s="17" t="s">
        <v>194</v>
      </c>
      <c r="F204" s="20">
        <v>1</v>
      </c>
      <c r="G204" s="20">
        <v>0</v>
      </c>
      <c r="H204" s="20">
        <v>0</v>
      </c>
      <c r="I204" s="17" t="s">
        <v>7</v>
      </c>
      <c r="J204" s="38">
        <f t="shared" si="9"/>
        <v>8179.3774999999996</v>
      </c>
    </row>
    <row r="205" spans="1:10" x14ac:dyDescent="0.25">
      <c r="A205" s="14">
        <v>1162</v>
      </c>
      <c r="B205" s="15" t="s">
        <v>316</v>
      </c>
      <c r="C205" s="19">
        <v>2678000</v>
      </c>
      <c r="D205" s="16">
        <v>1690</v>
      </c>
      <c r="E205" s="17" t="s">
        <v>112</v>
      </c>
      <c r="F205" s="20">
        <v>1</v>
      </c>
      <c r="G205" s="20">
        <v>0</v>
      </c>
      <c r="H205" s="20">
        <v>0</v>
      </c>
      <c r="I205" s="17" t="s">
        <v>7</v>
      </c>
      <c r="J205" s="38">
        <f t="shared" si="9"/>
        <v>11684.825000000001</v>
      </c>
    </row>
    <row r="206" spans="1:10" x14ac:dyDescent="0.25">
      <c r="A206" s="14">
        <v>3755</v>
      </c>
      <c r="B206" s="15" t="s">
        <v>317</v>
      </c>
      <c r="C206" s="19">
        <v>26828000</v>
      </c>
      <c r="D206" s="16">
        <v>69040</v>
      </c>
      <c r="E206" s="17" t="s">
        <v>116</v>
      </c>
      <c r="F206" s="20">
        <v>0</v>
      </c>
      <c r="G206" s="20">
        <v>0</v>
      </c>
      <c r="H206" s="20">
        <v>1</v>
      </c>
      <c r="I206" s="17" t="s">
        <v>9</v>
      </c>
      <c r="J206" s="38" t="s">
        <v>35</v>
      </c>
    </row>
    <row r="207" spans="1:10" x14ac:dyDescent="0.25">
      <c r="A207" s="14">
        <v>1756</v>
      </c>
      <c r="B207" s="15" t="s">
        <v>318</v>
      </c>
      <c r="C207" s="19">
        <v>19290000</v>
      </c>
      <c r="D207" s="16">
        <v>45631</v>
      </c>
      <c r="E207" s="17" t="s">
        <v>71</v>
      </c>
      <c r="F207" s="20">
        <v>0.11</v>
      </c>
      <c r="G207" s="20">
        <v>0</v>
      </c>
      <c r="H207" s="20">
        <v>0.89</v>
      </c>
      <c r="I207" s="17" t="s">
        <v>9</v>
      </c>
      <c r="J207" s="38" t="s">
        <v>35</v>
      </c>
    </row>
    <row r="208" spans="1:10" x14ac:dyDescent="0.25">
      <c r="A208" s="14">
        <v>595</v>
      </c>
      <c r="B208" s="15" t="s">
        <v>319</v>
      </c>
      <c r="C208" s="19">
        <v>7944000</v>
      </c>
      <c r="D208" s="16">
        <v>76104</v>
      </c>
      <c r="E208" s="17" t="s">
        <v>229</v>
      </c>
      <c r="F208" s="20">
        <v>0.05</v>
      </c>
      <c r="G208" s="20">
        <v>0.95</v>
      </c>
      <c r="H208" s="20">
        <v>0</v>
      </c>
      <c r="I208" s="17" t="s">
        <v>8</v>
      </c>
      <c r="J208" s="38">
        <f>VLOOKUP(A208,RANGE2,9,FALSE())</f>
        <v>5693723.8739999998</v>
      </c>
    </row>
    <row r="209" spans="1:10" x14ac:dyDescent="0.25">
      <c r="A209" s="14">
        <v>5595</v>
      </c>
      <c r="B209" s="15" t="s">
        <v>320</v>
      </c>
      <c r="C209" s="19">
        <v>1187000</v>
      </c>
      <c r="D209" s="16">
        <v>3278</v>
      </c>
      <c r="E209" s="17" t="s">
        <v>321</v>
      </c>
      <c r="F209" s="20">
        <v>0</v>
      </c>
      <c r="G209" s="20">
        <v>1</v>
      </c>
      <c r="H209" s="20">
        <v>0</v>
      </c>
      <c r="I209" s="17" t="s">
        <v>8</v>
      </c>
      <c r="J209" s="38" t="s">
        <v>35</v>
      </c>
    </row>
    <row r="210" spans="1:10" x14ac:dyDescent="0.25">
      <c r="A210" s="14">
        <v>251</v>
      </c>
      <c r="B210" s="15" t="s">
        <v>322</v>
      </c>
      <c r="C210" s="19">
        <v>2621000</v>
      </c>
      <c r="D210" s="16">
        <v>9667</v>
      </c>
      <c r="E210" s="17" t="s">
        <v>81</v>
      </c>
      <c r="F210" s="20">
        <v>0.82</v>
      </c>
      <c r="G210" s="20">
        <v>0.18</v>
      </c>
      <c r="H210" s="20">
        <v>0</v>
      </c>
      <c r="I210" s="17" t="s">
        <v>7</v>
      </c>
      <c r="J210" s="38">
        <f>VLOOKUP(A210,RANGE2,9,FALSE())</f>
        <v>18531</v>
      </c>
    </row>
    <row r="211" spans="1:10" x14ac:dyDescent="0.25">
      <c r="A211" s="14">
        <v>2145</v>
      </c>
      <c r="B211" s="15" t="s">
        <v>323</v>
      </c>
      <c r="C211" s="19">
        <v>2457000</v>
      </c>
      <c r="D211" s="16">
        <v>12444</v>
      </c>
      <c r="E211" s="17" t="s">
        <v>190</v>
      </c>
      <c r="F211" s="20">
        <v>0.13</v>
      </c>
      <c r="G211" s="20">
        <v>0.87</v>
      </c>
      <c r="H211" s="20">
        <v>0</v>
      </c>
      <c r="I211" s="17" t="s">
        <v>8</v>
      </c>
      <c r="J211" s="38">
        <f>VLOOKUP(A211,RANGE2,9,FALSE())</f>
        <v>8236</v>
      </c>
    </row>
    <row r="212" spans="1:10" x14ac:dyDescent="0.25">
      <c r="A212" s="14">
        <v>55</v>
      </c>
      <c r="B212" s="15" t="s">
        <v>324</v>
      </c>
      <c r="C212" s="19">
        <v>10572000</v>
      </c>
      <c r="D212" s="16">
        <v>23021</v>
      </c>
      <c r="E212" s="17" t="s">
        <v>325</v>
      </c>
      <c r="F212" s="20">
        <v>1</v>
      </c>
      <c r="G212" s="20">
        <v>0</v>
      </c>
      <c r="H212" s="20">
        <v>0</v>
      </c>
      <c r="I212" s="17" t="s">
        <v>7</v>
      </c>
      <c r="J212" s="38">
        <f>VLOOKUP(A212,RANGE2,9,FALSE())</f>
        <v>85036.7</v>
      </c>
    </row>
    <row r="213" spans="1:10" x14ac:dyDescent="0.25">
      <c r="A213" s="14">
        <v>2152</v>
      </c>
      <c r="B213" s="15" t="s">
        <v>326</v>
      </c>
      <c r="C213" s="19">
        <v>72988091</v>
      </c>
      <c r="D213" s="16">
        <v>197562</v>
      </c>
      <c r="E213" s="17">
        <v>2024</v>
      </c>
      <c r="F213" s="20">
        <v>0</v>
      </c>
      <c r="G213" s="20">
        <v>1</v>
      </c>
      <c r="H213" s="20">
        <v>0</v>
      </c>
      <c r="I213" s="17" t="s">
        <v>8</v>
      </c>
      <c r="J213" s="38">
        <f>VLOOKUP(A213,RANGE2,9,FALSE())</f>
        <v>0</v>
      </c>
    </row>
    <row r="214" spans="1:10" x14ac:dyDescent="0.25">
      <c r="A214" s="14">
        <v>5591</v>
      </c>
      <c r="B214" s="15" t="s">
        <v>327</v>
      </c>
      <c r="C214" s="19">
        <v>17141000</v>
      </c>
      <c r="D214" s="16">
        <v>84688</v>
      </c>
      <c r="E214" s="17" t="s">
        <v>265</v>
      </c>
      <c r="F214" s="20">
        <v>0</v>
      </c>
      <c r="G214" s="20">
        <v>1</v>
      </c>
      <c r="H214" s="20">
        <v>0</v>
      </c>
      <c r="I214" s="17" t="s">
        <v>8</v>
      </c>
      <c r="J214" s="38" t="s">
        <v>35</v>
      </c>
    </row>
    <row r="215" spans="1:10" x14ac:dyDescent="0.25">
      <c r="A215" s="14">
        <v>2375</v>
      </c>
      <c r="B215" s="15" t="s">
        <v>328</v>
      </c>
      <c r="C215" s="19">
        <v>38058000</v>
      </c>
      <c r="D215" s="16">
        <v>75438</v>
      </c>
      <c r="E215" s="17" t="s">
        <v>329</v>
      </c>
      <c r="F215" s="20">
        <v>0</v>
      </c>
      <c r="G215" s="20">
        <v>1</v>
      </c>
      <c r="H215" s="20">
        <v>0</v>
      </c>
      <c r="I215" s="17" t="s">
        <v>8</v>
      </c>
      <c r="J215" s="38">
        <f t="shared" ref="J215:J223" si="10">VLOOKUP(A215,RANGE2,9,FALSE())</f>
        <v>13898.25</v>
      </c>
    </row>
    <row r="216" spans="1:10" x14ac:dyDescent="0.25">
      <c r="A216" s="14">
        <v>2075</v>
      </c>
      <c r="B216" s="15" t="s">
        <v>330</v>
      </c>
      <c r="C216" s="19">
        <v>866000</v>
      </c>
      <c r="D216" s="16">
        <v>7124</v>
      </c>
      <c r="E216" s="17" t="s">
        <v>240</v>
      </c>
      <c r="F216" s="20">
        <v>0</v>
      </c>
      <c r="G216" s="20">
        <v>1</v>
      </c>
      <c r="H216" s="20">
        <v>0</v>
      </c>
      <c r="I216" s="17" t="s">
        <v>8</v>
      </c>
      <c r="J216" s="38">
        <f t="shared" si="10"/>
        <v>525045</v>
      </c>
    </row>
    <row r="217" spans="1:10" x14ac:dyDescent="0.25">
      <c r="A217" s="14">
        <v>210</v>
      </c>
      <c r="B217" s="15" t="s">
        <v>331</v>
      </c>
      <c r="C217" s="19">
        <v>82031000</v>
      </c>
      <c r="D217" s="16">
        <v>232139</v>
      </c>
      <c r="E217" s="17" t="s">
        <v>194</v>
      </c>
      <c r="F217" s="20">
        <v>1</v>
      </c>
      <c r="G217" s="20">
        <v>0</v>
      </c>
      <c r="H217" s="20">
        <v>0</v>
      </c>
      <c r="I217" s="17" t="s">
        <v>7</v>
      </c>
      <c r="J217" s="38">
        <f t="shared" si="10"/>
        <v>9353007.5</v>
      </c>
    </row>
    <row r="218" spans="1:10" x14ac:dyDescent="0.25">
      <c r="A218" s="14">
        <v>2829</v>
      </c>
      <c r="B218" s="15" t="s">
        <v>332</v>
      </c>
      <c r="C218" s="19">
        <v>772000</v>
      </c>
      <c r="D218" s="16">
        <v>6378</v>
      </c>
      <c r="E218" s="17" t="s">
        <v>136</v>
      </c>
      <c r="F218" s="20">
        <v>0</v>
      </c>
      <c r="G218" s="20">
        <v>1</v>
      </c>
      <c r="H218" s="20">
        <v>0</v>
      </c>
      <c r="I218" s="17" t="s">
        <v>8</v>
      </c>
      <c r="J218" s="38">
        <f t="shared" si="10"/>
        <v>14927.75</v>
      </c>
    </row>
    <row r="219" spans="1:10" x14ac:dyDescent="0.25">
      <c r="A219" s="14">
        <v>2830</v>
      </c>
      <c r="B219" s="15" t="s">
        <v>333</v>
      </c>
      <c r="C219" s="19">
        <v>748000</v>
      </c>
      <c r="D219" s="16">
        <v>6184</v>
      </c>
      <c r="E219" s="17" t="s">
        <v>136</v>
      </c>
      <c r="F219" s="20">
        <v>0</v>
      </c>
      <c r="G219" s="20">
        <v>1</v>
      </c>
      <c r="H219" s="20">
        <v>0</v>
      </c>
      <c r="I219" s="17" t="s">
        <v>8</v>
      </c>
      <c r="J219" s="38">
        <f t="shared" si="10"/>
        <v>27281.75</v>
      </c>
    </row>
    <row r="220" spans="1:10" x14ac:dyDescent="0.25">
      <c r="A220" s="14">
        <v>2381</v>
      </c>
      <c r="B220" s="15" t="s">
        <v>334</v>
      </c>
      <c r="C220" s="19">
        <v>3203000</v>
      </c>
      <c r="D220" s="16">
        <v>18178</v>
      </c>
      <c r="E220" s="17" t="s">
        <v>48</v>
      </c>
      <c r="F220" s="20">
        <v>0</v>
      </c>
      <c r="G220" s="20">
        <v>1</v>
      </c>
      <c r="H220" s="20">
        <v>0</v>
      </c>
      <c r="I220" s="17" t="s">
        <v>8</v>
      </c>
      <c r="J220" s="38">
        <f t="shared" si="10"/>
        <v>27281.75</v>
      </c>
    </row>
    <row r="221" spans="1:10" x14ac:dyDescent="0.25">
      <c r="A221" s="14">
        <v>2382</v>
      </c>
      <c r="B221" s="15" t="s">
        <v>335</v>
      </c>
      <c r="C221" s="19">
        <v>2637000</v>
      </c>
      <c r="D221" s="16">
        <v>14492</v>
      </c>
      <c r="E221" s="17" t="s">
        <v>48</v>
      </c>
      <c r="F221" s="20">
        <v>0</v>
      </c>
      <c r="G221" s="20">
        <v>1</v>
      </c>
      <c r="H221" s="20">
        <v>0</v>
      </c>
      <c r="I221" s="17" t="s">
        <v>8</v>
      </c>
      <c r="J221" s="38">
        <f t="shared" si="10"/>
        <v>30885</v>
      </c>
    </row>
    <row r="222" spans="1:10" x14ac:dyDescent="0.25">
      <c r="A222" s="14">
        <v>2383</v>
      </c>
      <c r="B222" s="15" t="s">
        <v>336</v>
      </c>
      <c r="C222" s="19">
        <v>5357000</v>
      </c>
      <c r="D222" s="16">
        <v>27493</v>
      </c>
      <c r="E222" s="17" t="s">
        <v>48</v>
      </c>
      <c r="F222" s="20">
        <v>0</v>
      </c>
      <c r="G222" s="20">
        <v>1</v>
      </c>
      <c r="H222" s="20">
        <v>0</v>
      </c>
      <c r="I222" s="17" t="s">
        <v>8</v>
      </c>
      <c r="J222" s="38">
        <f t="shared" si="10"/>
        <v>51989.75</v>
      </c>
    </row>
    <row r="223" spans="1:10" x14ac:dyDescent="0.25">
      <c r="A223" s="14">
        <v>2384</v>
      </c>
      <c r="B223" s="15" t="s">
        <v>337</v>
      </c>
      <c r="C223" s="19">
        <v>5357000</v>
      </c>
      <c r="D223" s="16">
        <v>29049</v>
      </c>
      <c r="E223" s="17" t="s">
        <v>48</v>
      </c>
      <c r="F223" s="20">
        <v>0</v>
      </c>
      <c r="G223" s="20">
        <v>1</v>
      </c>
      <c r="H223" s="20">
        <v>0</v>
      </c>
      <c r="I223" s="17" t="s">
        <v>8</v>
      </c>
      <c r="J223" s="38">
        <f t="shared" si="10"/>
        <v>34488.25</v>
      </c>
    </row>
    <row r="224" spans="1:10" x14ac:dyDescent="0.25">
      <c r="A224" s="14">
        <v>3713</v>
      </c>
      <c r="B224" s="15" t="s">
        <v>338</v>
      </c>
      <c r="C224" s="19">
        <v>13235000</v>
      </c>
      <c r="D224" s="16">
        <v>11623</v>
      </c>
      <c r="E224" s="17" t="s">
        <v>339</v>
      </c>
      <c r="F224" s="20">
        <v>0</v>
      </c>
      <c r="G224" s="20">
        <v>0</v>
      </c>
      <c r="H224" s="20">
        <v>1</v>
      </c>
      <c r="I224" s="17" t="s">
        <v>9</v>
      </c>
      <c r="J224" s="38" t="s">
        <v>35</v>
      </c>
    </row>
    <row r="225" spans="1:10" x14ac:dyDescent="0.25">
      <c r="A225" s="14">
        <v>67</v>
      </c>
      <c r="B225" s="15" t="s">
        <v>340</v>
      </c>
      <c r="C225" s="19">
        <v>3503000</v>
      </c>
      <c r="D225" s="16">
        <v>17162</v>
      </c>
      <c r="E225" s="17" t="s">
        <v>81</v>
      </c>
      <c r="F225" s="20">
        <v>1</v>
      </c>
      <c r="G225" s="20">
        <v>0</v>
      </c>
      <c r="H225" s="20">
        <v>0</v>
      </c>
      <c r="I225" s="17" t="s">
        <v>7</v>
      </c>
      <c r="J225" s="38">
        <f>VLOOKUP(A225,RANGE2,9,FALSE())</f>
        <v>59196.25</v>
      </c>
    </row>
    <row r="226" spans="1:10" x14ac:dyDescent="0.25">
      <c r="A226" s="14">
        <v>2217</v>
      </c>
      <c r="B226" s="15" t="s">
        <v>341</v>
      </c>
      <c r="C226" s="19">
        <v>4972000</v>
      </c>
      <c r="D226" s="16">
        <v>34940</v>
      </c>
      <c r="E226" s="17" t="s">
        <v>132</v>
      </c>
      <c r="F226" s="20">
        <v>0</v>
      </c>
      <c r="G226" s="20">
        <v>1</v>
      </c>
      <c r="H226" s="20">
        <v>0</v>
      </c>
      <c r="I226" s="17" t="s">
        <v>8</v>
      </c>
      <c r="J226" s="38">
        <f>VLOOKUP(A226,RANGE2,9,FALSE())</f>
        <v>20590</v>
      </c>
    </row>
    <row r="227" spans="1:10" x14ac:dyDescent="0.25">
      <c r="A227" s="14">
        <v>5577</v>
      </c>
      <c r="B227" s="15" t="s">
        <v>342</v>
      </c>
      <c r="C227" s="19">
        <v>20986000</v>
      </c>
      <c r="D227" s="16">
        <v>78285</v>
      </c>
      <c r="E227" s="17" t="s">
        <v>172</v>
      </c>
      <c r="F227" s="20">
        <v>0</v>
      </c>
      <c r="G227" s="20">
        <v>1</v>
      </c>
      <c r="H227" s="20">
        <v>0</v>
      </c>
      <c r="I227" s="17" t="s">
        <v>8</v>
      </c>
      <c r="J227" s="38" t="s">
        <v>35</v>
      </c>
    </row>
    <row r="228" spans="1:10" x14ac:dyDescent="0.25">
      <c r="A228" s="14">
        <v>2077</v>
      </c>
      <c r="B228" s="15" t="s">
        <v>343</v>
      </c>
      <c r="C228" s="19">
        <v>866000</v>
      </c>
      <c r="D228" s="16">
        <v>7340</v>
      </c>
      <c r="E228" s="17" t="s">
        <v>240</v>
      </c>
      <c r="F228" s="20">
        <v>0</v>
      </c>
      <c r="G228" s="20">
        <v>1</v>
      </c>
      <c r="H228" s="20">
        <v>0</v>
      </c>
      <c r="I228" s="17" t="s">
        <v>8</v>
      </c>
      <c r="J228" s="38">
        <f t="shared" ref="J228:J235" si="11">VLOOKUP(A228,RANGE2,9,FALSE())</f>
        <v>512176.25</v>
      </c>
    </row>
    <row r="229" spans="1:10" x14ac:dyDescent="0.25">
      <c r="A229" s="14">
        <v>121</v>
      </c>
      <c r="B229" s="15" t="s">
        <v>344</v>
      </c>
      <c r="C229" s="19">
        <v>40423000</v>
      </c>
      <c r="D229" s="16">
        <v>73277</v>
      </c>
      <c r="E229" s="17" t="s">
        <v>255</v>
      </c>
      <c r="F229" s="20">
        <v>1</v>
      </c>
      <c r="G229" s="20">
        <v>0</v>
      </c>
      <c r="H229" s="20">
        <v>0</v>
      </c>
      <c r="I229" s="17" t="s">
        <v>7</v>
      </c>
      <c r="J229" s="38">
        <f t="shared" si="11"/>
        <v>123143.6425</v>
      </c>
    </row>
    <row r="230" spans="1:10" x14ac:dyDescent="0.25">
      <c r="A230" s="14">
        <v>7103</v>
      </c>
      <c r="B230" s="15" t="s">
        <v>345</v>
      </c>
      <c r="C230" s="19">
        <v>59975000</v>
      </c>
      <c r="D230" s="16">
        <v>30232</v>
      </c>
      <c r="E230" s="17" t="s">
        <v>346</v>
      </c>
      <c r="F230" s="20">
        <v>1</v>
      </c>
      <c r="G230" s="20">
        <v>0</v>
      </c>
      <c r="H230" s="20">
        <v>0</v>
      </c>
      <c r="I230" s="17" t="s">
        <v>7</v>
      </c>
      <c r="J230" s="38">
        <f t="shared" si="11"/>
        <v>91110.75</v>
      </c>
    </row>
    <row r="231" spans="1:10" x14ac:dyDescent="0.25">
      <c r="A231" s="14">
        <v>7102</v>
      </c>
      <c r="B231" s="15" t="s">
        <v>347</v>
      </c>
      <c r="C231" s="19">
        <v>75000</v>
      </c>
      <c r="D231" s="16">
        <v>973</v>
      </c>
      <c r="E231" s="17" t="s">
        <v>265</v>
      </c>
      <c r="F231" s="20">
        <v>1</v>
      </c>
      <c r="G231" s="20">
        <v>0</v>
      </c>
      <c r="H231" s="20">
        <v>0</v>
      </c>
      <c r="I231" s="17" t="s">
        <v>7</v>
      </c>
      <c r="J231" s="38">
        <f t="shared" si="11"/>
        <v>0</v>
      </c>
    </row>
    <row r="232" spans="1:10" x14ac:dyDescent="0.25">
      <c r="A232" s="14">
        <v>2565</v>
      </c>
      <c r="B232" s="15" t="s">
        <v>348</v>
      </c>
      <c r="C232" s="19">
        <v>4931000</v>
      </c>
      <c r="D232" s="16">
        <v>21406</v>
      </c>
      <c r="E232" s="17" t="s">
        <v>297</v>
      </c>
      <c r="F232" s="20">
        <v>0</v>
      </c>
      <c r="G232" s="20">
        <v>1</v>
      </c>
      <c r="H232" s="20">
        <v>0</v>
      </c>
      <c r="I232" s="17" t="s">
        <v>8</v>
      </c>
      <c r="J232" s="38">
        <f t="shared" si="11"/>
        <v>94714</v>
      </c>
    </row>
    <row r="233" spans="1:10" x14ac:dyDescent="0.25">
      <c r="A233" s="14">
        <v>373</v>
      </c>
      <c r="B233" s="15" t="s">
        <v>349</v>
      </c>
      <c r="C233" s="19">
        <v>110000</v>
      </c>
      <c r="D233" s="16">
        <v>343</v>
      </c>
      <c r="E233" s="17" t="s">
        <v>339</v>
      </c>
      <c r="F233" s="20">
        <v>1</v>
      </c>
      <c r="G233" s="20">
        <v>0</v>
      </c>
      <c r="H233" s="20">
        <v>0</v>
      </c>
      <c r="I233" s="17" t="s">
        <v>7</v>
      </c>
      <c r="J233" s="38">
        <f t="shared" si="11"/>
        <v>5147.5</v>
      </c>
    </row>
    <row r="234" spans="1:10" x14ac:dyDescent="0.25">
      <c r="A234" s="14">
        <v>356</v>
      </c>
      <c r="B234" s="15" t="s">
        <v>350</v>
      </c>
      <c r="C234" s="19">
        <v>4038000</v>
      </c>
      <c r="D234" s="16">
        <v>15576</v>
      </c>
      <c r="E234" s="17" t="s">
        <v>339</v>
      </c>
      <c r="F234" s="20">
        <v>1</v>
      </c>
      <c r="G234" s="20">
        <v>0</v>
      </c>
      <c r="H234" s="20">
        <v>0</v>
      </c>
      <c r="I234" s="17" t="s">
        <v>7</v>
      </c>
      <c r="J234" s="38">
        <f t="shared" si="11"/>
        <v>0</v>
      </c>
    </row>
    <row r="235" spans="1:10" x14ac:dyDescent="0.25">
      <c r="A235" s="14">
        <v>2079</v>
      </c>
      <c r="B235" s="15" t="s">
        <v>351</v>
      </c>
      <c r="C235" s="19">
        <v>866000</v>
      </c>
      <c r="D235" s="16">
        <v>7256</v>
      </c>
      <c r="E235" s="17" t="s">
        <v>240</v>
      </c>
      <c r="F235" s="20">
        <v>0</v>
      </c>
      <c r="G235" s="20">
        <v>1</v>
      </c>
      <c r="H235" s="20">
        <v>0</v>
      </c>
      <c r="I235" s="17" t="s">
        <v>8</v>
      </c>
      <c r="J235" s="38">
        <f t="shared" si="11"/>
        <v>819482</v>
      </c>
    </row>
    <row r="236" spans="1:10" x14ac:dyDescent="0.25">
      <c r="A236" s="14">
        <v>49</v>
      </c>
      <c r="B236" s="15" t="s">
        <v>352</v>
      </c>
      <c r="C236" s="19">
        <v>81000</v>
      </c>
      <c r="D236" s="16">
        <v>60</v>
      </c>
      <c r="E236" s="17" t="s">
        <v>52</v>
      </c>
      <c r="F236" s="20">
        <v>0</v>
      </c>
      <c r="G236" s="20">
        <v>0</v>
      </c>
      <c r="H236" s="20">
        <v>1</v>
      </c>
      <c r="I236" s="17" t="s">
        <v>9</v>
      </c>
      <c r="J236" s="38" t="s">
        <v>35</v>
      </c>
    </row>
    <row r="237" spans="1:10" x14ac:dyDescent="0.25">
      <c r="A237" s="14">
        <v>1151</v>
      </c>
      <c r="B237" s="15" t="s">
        <v>353</v>
      </c>
      <c r="C237" s="19">
        <v>10789000</v>
      </c>
      <c r="D237" s="16">
        <v>36622</v>
      </c>
      <c r="E237" s="17" t="s">
        <v>162</v>
      </c>
      <c r="F237" s="20">
        <v>0</v>
      </c>
      <c r="G237" s="20">
        <v>0</v>
      </c>
      <c r="H237" s="20">
        <v>1</v>
      </c>
      <c r="I237" s="17" t="s">
        <v>9</v>
      </c>
      <c r="J237" s="38" t="s">
        <v>35</v>
      </c>
    </row>
    <row r="238" spans="1:10" x14ac:dyDescent="0.25">
      <c r="A238" s="14">
        <v>2</v>
      </c>
      <c r="B238" s="15" t="s">
        <v>354</v>
      </c>
      <c r="C238" s="19">
        <v>1567000</v>
      </c>
      <c r="D238" s="16">
        <v>3862</v>
      </c>
      <c r="E238" s="17" t="s">
        <v>231</v>
      </c>
      <c r="F238" s="20">
        <v>1</v>
      </c>
      <c r="G238" s="20">
        <v>0</v>
      </c>
      <c r="H238" s="20">
        <v>0</v>
      </c>
      <c r="I238" s="17" t="s">
        <v>7</v>
      </c>
      <c r="J238" s="38">
        <f t="shared" ref="J238:J247" si="12">VLOOKUP(A238,RANGE2,9,FALSE())</f>
        <v>121522.18</v>
      </c>
    </row>
    <row r="239" spans="1:10" x14ac:dyDescent="0.25">
      <c r="A239" s="14">
        <v>44</v>
      </c>
      <c r="B239" s="15" t="s">
        <v>355</v>
      </c>
      <c r="C239" s="19">
        <v>1440000</v>
      </c>
      <c r="D239" s="16">
        <v>3634</v>
      </c>
      <c r="E239" s="17" t="s">
        <v>231</v>
      </c>
      <c r="F239" s="20">
        <v>1</v>
      </c>
      <c r="G239" s="20">
        <v>0</v>
      </c>
      <c r="H239" s="20">
        <v>0</v>
      </c>
      <c r="I239" s="17" t="s">
        <v>7</v>
      </c>
      <c r="J239" s="38">
        <f t="shared" si="12"/>
        <v>158234.15</v>
      </c>
    </row>
    <row r="240" spans="1:10" x14ac:dyDescent="0.25">
      <c r="A240" s="14">
        <v>6</v>
      </c>
      <c r="B240" s="15" t="s">
        <v>356</v>
      </c>
      <c r="C240" s="19">
        <v>1481000</v>
      </c>
      <c r="D240" s="16">
        <v>3355</v>
      </c>
      <c r="E240" s="17" t="s">
        <v>231</v>
      </c>
      <c r="F240" s="20">
        <v>1</v>
      </c>
      <c r="G240" s="20">
        <v>0</v>
      </c>
      <c r="H240" s="20">
        <v>0</v>
      </c>
      <c r="I240" s="17" t="s">
        <v>7</v>
      </c>
      <c r="J240" s="38">
        <f t="shared" si="12"/>
        <v>106038.5</v>
      </c>
    </row>
    <row r="241" spans="1:10" x14ac:dyDescent="0.25">
      <c r="A241" s="14">
        <v>2048</v>
      </c>
      <c r="B241" s="15" t="s">
        <v>357</v>
      </c>
      <c r="C241" s="19">
        <v>1629000</v>
      </c>
      <c r="D241" s="16">
        <v>3681</v>
      </c>
      <c r="E241" s="17" t="s">
        <v>231</v>
      </c>
      <c r="F241" s="20">
        <v>1</v>
      </c>
      <c r="G241" s="20">
        <v>0</v>
      </c>
      <c r="H241" s="20">
        <v>0</v>
      </c>
      <c r="I241" s="17" t="s">
        <v>7</v>
      </c>
      <c r="J241" s="38">
        <f t="shared" si="12"/>
        <v>446945.071</v>
      </c>
    </row>
    <row r="242" spans="1:10" x14ac:dyDescent="0.25">
      <c r="A242" s="14">
        <v>11</v>
      </c>
      <c r="B242" s="15" t="s">
        <v>358</v>
      </c>
      <c r="C242" s="19">
        <v>1595000</v>
      </c>
      <c r="D242" s="16">
        <v>3567</v>
      </c>
      <c r="E242" s="17" t="s">
        <v>359</v>
      </c>
      <c r="F242" s="20">
        <v>1</v>
      </c>
      <c r="G242" s="20">
        <v>0</v>
      </c>
      <c r="H242" s="20">
        <v>0</v>
      </c>
      <c r="I242" s="17" t="s">
        <v>7</v>
      </c>
      <c r="J242" s="38">
        <f t="shared" si="12"/>
        <v>247718.29</v>
      </c>
    </row>
    <row r="243" spans="1:10" x14ac:dyDescent="0.25">
      <c r="A243" s="14">
        <v>10</v>
      </c>
      <c r="B243" s="15" t="s">
        <v>360</v>
      </c>
      <c r="C243" s="19">
        <v>1471000</v>
      </c>
      <c r="D243" s="16">
        <v>3325</v>
      </c>
      <c r="E243" s="17" t="s">
        <v>231</v>
      </c>
      <c r="F243" s="20">
        <v>1</v>
      </c>
      <c r="G243" s="20">
        <v>0</v>
      </c>
      <c r="H243" s="20">
        <v>0</v>
      </c>
      <c r="I243" s="17" t="s">
        <v>7</v>
      </c>
      <c r="J243" s="38">
        <f t="shared" si="12"/>
        <v>0</v>
      </c>
    </row>
    <row r="244" spans="1:10" x14ac:dyDescent="0.25">
      <c r="A244" s="14">
        <v>52</v>
      </c>
      <c r="B244" s="15" t="s">
        <v>361</v>
      </c>
      <c r="C244" s="19">
        <v>2592000</v>
      </c>
      <c r="D244" s="16">
        <v>6768</v>
      </c>
      <c r="E244" s="17" t="s">
        <v>231</v>
      </c>
      <c r="F244" s="20">
        <v>1</v>
      </c>
      <c r="G244" s="20">
        <v>0</v>
      </c>
      <c r="H244" s="20">
        <v>0</v>
      </c>
      <c r="I244" s="17" t="s">
        <v>7</v>
      </c>
      <c r="J244" s="38">
        <f t="shared" si="12"/>
        <v>340764.5</v>
      </c>
    </row>
    <row r="245" spans="1:10" x14ac:dyDescent="0.25">
      <c r="A245" s="14">
        <v>2435</v>
      </c>
      <c r="B245" s="15" t="s">
        <v>362</v>
      </c>
      <c r="C245" s="19">
        <v>3553000</v>
      </c>
      <c r="D245" s="16">
        <v>9206</v>
      </c>
      <c r="E245" s="17" t="s">
        <v>297</v>
      </c>
      <c r="F245" s="20">
        <v>0</v>
      </c>
      <c r="G245" s="20">
        <v>1</v>
      </c>
      <c r="H245" s="20">
        <v>0</v>
      </c>
      <c r="I245" s="17" t="s">
        <v>8</v>
      </c>
      <c r="J245" s="38">
        <f t="shared" si="12"/>
        <v>227854.08749999999</v>
      </c>
    </row>
    <row r="246" spans="1:10" x14ac:dyDescent="0.25">
      <c r="A246" s="14">
        <v>2214</v>
      </c>
      <c r="B246" s="15" t="s">
        <v>363</v>
      </c>
      <c r="C246" s="19">
        <v>5425000</v>
      </c>
      <c r="D246" s="16">
        <v>37463</v>
      </c>
      <c r="E246" s="17" t="s">
        <v>132</v>
      </c>
      <c r="F246" s="20">
        <v>0</v>
      </c>
      <c r="G246" s="20">
        <v>1</v>
      </c>
      <c r="H246" s="20">
        <v>0</v>
      </c>
      <c r="I246" s="17" t="s">
        <v>8</v>
      </c>
      <c r="J246" s="38">
        <f t="shared" si="12"/>
        <v>10295</v>
      </c>
    </row>
    <row r="247" spans="1:10" x14ac:dyDescent="0.25">
      <c r="A247" s="14">
        <v>448</v>
      </c>
      <c r="B247" s="15" t="s">
        <v>364</v>
      </c>
      <c r="C247" s="19">
        <v>16132000</v>
      </c>
      <c r="D247" s="16">
        <v>18551</v>
      </c>
      <c r="E247" s="17" t="s">
        <v>50</v>
      </c>
      <c r="F247" s="20">
        <v>1</v>
      </c>
      <c r="G247" s="20">
        <v>0</v>
      </c>
      <c r="H247" s="20">
        <v>0</v>
      </c>
      <c r="I247" s="17" t="s">
        <v>7</v>
      </c>
      <c r="J247" s="38">
        <f t="shared" si="12"/>
        <v>2059</v>
      </c>
    </row>
    <row r="248" spans="1:10" x14ac:dyDescent="0.25">
      <c r="A248" s="14">
        <v>529</v>
      </c>
      <c r="B248" s="15" t="s">
        <v>365</v>
      </c>
      <c r="C248" s="19">
        <v>3697000</v>
      </c>
      <c r="D248" s="16">
        <v>6618</v>
      </c>
      <c r="E248" s="17" t="s">
        <v>180</v>
      </c>
      <c r="F248" s="20">
        <v>1</v>
      </c>
      <c r="G248" s="20">
        <v>0</v>
      </c>
      <c r="H248" s="20">
        <v>0</v>
      </c>
      <c r="I248" s="17" t="s">
        <v>7</v>
      </c>
      <c r="J248" s="38">
        <v>0</v>
      </c>
    </row>
    <row r="249" spans="1:10" x14ac:dyDescent="0.25">
      <c r="A249" s="14">
        <v>5512</v>
      </c>
      <c r="B249" s="15" t="s">
        <v>366</v>
      </c>
      <c r="C249" s="19">
        <v>4000</v>
      </c>
      <c r="D249" s="16">
        <v>120</v>
      </c>
      <c r="E249" s="17" t="s">
        <v>116</v>
      </c>
      <c r="F249" s="20">
        <v>0</v>
      </c>
      <c r="G249" s="20">
        <v>1</v>
      </c>
      <c r="H249" s="20">
        <v>0</v>
      </c>
      <c r="I249" s="17" t="s">
        <v>8</v>
      </c>
      <c r="J249" s="38" t="s">
        <v>35</v>
      </c>
    </row>
    <row r="250" spans="1:10" x14ac:dyDescent="0.25">
      <c r="A250" s="14">
        <v>5513</v>
      </c>
      <c r="B250" s="15" t="s">
        <v>367</v>
      </c>
      <c r="C250" s="19">
        <v>5000</v>
      </c>
      <c r="D250" s="16">
        <v>160</v>
      </c>
      <c r="E250" s="17" t="s">
        <v>50</v>
      </c>
      <c r="F250" s="20">
        <v>0</v>
      </c>
      <c r="G250" s="20">
        <v>1</v>
      </c>
      <c r="H250" s="20">
        <v>0</v>
      </c>
      <c r="I250" s="17" t="s">
        <v>8</v>
      </c>
      <c r="J250" s="38" t="s">
        <v>35</v>
      </c>
    </row>
    <row r="251" spans="1:10" x14ac:dyDescent="0.25">
      <c r="A251" s="14">
        <v>443</v>
      </c>
      <c r="B251" s="15" t="s">
        <v>368</v>
      </c>
      <c r="C251" s="19">
        <v>93000</v>
      </c>
      <c r="D251" s="16">
        <v>385</v>
      </c>
      <c r="E251" s="17" t="s">
        <v>227</v>
      </c>
      <c r="F251" s="20">
        <v>1</v>
      </c>
      <c r="G251" s="20">
        <v>0</v>
      </c>
      <c r="H251" s="20">
        <v>0</v>
      </c>
      <c r="I251" s="17" t="s">
        <v>7</v>
      </c>
      <c r="J251" s="38">
        <f>VLOOKUP(A251,RANGE2,9,FALSE())</f>
        <v>0</v>
      </c>
    </row>
    <row r="252" spans="1:10" x14ac:dyDescent="0.25">
      <c r="A252" s="14">
        <v>1603</v>
      </c>
      <c r="B252" s="15" t="s">
        <v>369</v>
      </c>
      <c r="C252" s="19">
        <v>15320000</v>
      </c>
      <c r="D252" s="16">
        <v>15273</v>
      </c>
      <c r="E252" s="17" t="s">
        <v>370</v>
      </c>
      <c r="F252" s="20">
        <v>0</v>
      </c>
      <c r="G252" s="20">
        <v>0</v>
      </c>
      <c r="H252" s="20">
        <v>1</v>
      </c>
      <c r="I252" s="17" t="s">
        <v>7</v>
      </c>
      <c r="J252" s="38">
        <f>VLOOKUP(A252,RANGE2,9,FALSE())</f>
        <v>0</v>
      </c>
    </row>
    <row r="253" spans="1:10" x14ac:dyDescent="0.25">
      <c r="A253" s="14">
        <v>1605</v>
      </c>
      <c r="B253" s="15" t="s">
        <v>371</v>
      </c>
      <c r="C253" s="19">
        <v>5975000</v>
      </c>
      <c r="D253" s="16">
        <v>121467</v>
      </c>
      <c r="E253" s="17" t="s">
        <v>370</v>
      </c>
      <c r="F253" s="20">
        <v>0</v>
      </c>
      <c r="G253" s="20">
        <v>0</v>
      </c>
      <c r="H253" s="20">
        <v>1</v>
      </c>
      <c r="I253" s="17" t="s">
        <v>9</v>
      </c>
      <c r="J253" s="38">
        <v>0</v>
      </c>
    </row>
    <row r="254" spans="1:10" x14ac:dyDescent="0.25">
      <c r="A254" s="14">
        <v>594</v>
      </c>
      <c r="B254" s="15" t="s">
        <v>372</v>
      </c>
      <c r="C254" s="19">
        <v>3881000</v>
      </c>
      <c r="D254" s="16">
        <v>26539</v>
      </c>
      <c r="E254" s="17" t="s">
        <v>134</v>
      </c>
      <c r="F254" s="20">
        <v>1</v>
      </c>
      <c r="G254" s="20">
        <v>0</v>
      </c>
      <c r="H254" s="20">
        <v>0</v>
      </c>
      <c r="I254" s="17" t="s">
        <v>7</v>
      </c>
      <c r="J254" s="38">
        <f>VLOOKUP(A254,RANGE2,9,FALSE())</f>
        <v>0</v>
      </c>
    </row>
    <row r="255" spans="1:10" x14ac:dyDescent="0.25">
      <c r="A255" s="14">
        <v>593</v>
      </c>
      <c r="B255" s="15" t="s">
        <v>373</v>
      </c>
      <c r="C255" s="19">
        <v>2851000</v>
      </c>
      <c r="D255" s="16">
        <v>220</v>
      </c>
      <c r="E255" s="17" t="s">
        <v>50</v>
      </c>
      <c r="F255" s="20">
        <v>1</v>
      </c>
      <c r="G255" s="20">
        <v>0</v>
      </c>
      <c r="H255" s="20">
        <v>0</v>
      </c>
      <c r="I255" s="17" t="s">
        <v>7</v>
      </c>
      <c r="J255" s="38" t="s">
        <v>35</v>
      </c>
    </row>
    <row r="256" spans="1:10" x14ac:dyDescent="0.25">
      <c r="A256" s="14">
        <v>1994</v>
      </c>
      <c r="B256" s="15" t="s">
        <v>374</v>
      </c>
      <c r="C256" s="19">
        <v>14752000</v>
      </c>
      <c r="D256" s="16">
        <v>91363</v>
      </c>
      <c r="E256" s="17" t="s">
        <v>375</v>
      </c>
      <c r="F256" s="20">
        <v>0.01</v>
      </c>
      <c r="G256" s="20">
        <v>0</v>
      </c>
      <c r="H256" s="20">
        <v>0.99</v>
      </c>
      <c r="I256" s="17" t="s">
        <v>9</v>
      </c>
      <c r="J256" s="38" t="s">
        <v>35</v>
      </c>
    </row>
    <row r="257" spans="1:11" x14ac:dyDescent="0.25">
      <c r="A257" s="14">
        <v>270</v>
      </c>
      <c r="B257" s="15" t="s">
        <v>376</v>
      </c>
      <c r="C257" s="19">
        <v>10593000</v>
      </c>
      <c r="D257" s="16">
        <v>35179</v>
      </c>
      <c r="E257" s="17" t="s">
        <v>377</v>
      </c>
      <c r="F257" s="20">
        <v>1</v>
      </c>
      <c r="G257" s="20">
        <v>0</v>
      </c>
      <c r="H257" s="20">
        <v>0</v>
      </c>
      <c r="I257" s="17" t="s">
        <v>7</v>
      </c>
      <c r="J257" s="38">
        <f t="shared" ref="J257:J264" si="13">VLOOKUP(A257,RANGE2,9,FALSE())</f>
        <v>1076718.0175000001</v>
      </c>
    </row>
    <row r="258" spans="1:11" x14ac:dyDescent="0.25">
      <c r="A258" s="14">
        <v>5574</v>
      </c>
      <c r="B258" s="15" t="s">
        <v>378</v>
      </c>
      <c r="C258" s="19">
        <v>181543000</v>
      </c>
      <c r="D258" s="16">
        <v>370024</v>
      </c>
      <c r="E258" s="17" t="s">
        <v>79</v>
      </c>
      <c r="F258" s="20">
        <v>0</v>
      </c>
      <c r="G258" s="20">
        <v>1</v>
      </c>
      <c r="H258" s="20">
        <v>0</v>
      </c>
      <c r="I258" s="17" t="s">
        <v>8</v>
      </c>
      <c r="J258" s="38">
        <f t="shared" si="13"/>
        <v>666895.68700000003</v>
      </c>
    </row>
    <row r="259" spans="1:11" x14ac:dyDescent="0.25">
      <c r="A259" s="14">
        <v>66</v>
      </c>
      <c r="B259" s="15" t="s">
        <v>379</v>
      </c>
      <c r="C259" s="19">
        <v>8055000</v>
      </c>
      <c r="D259" s="16">
        <v>26896</v>
      </c>
      <c r="E259" s="17" t="s">
        <v>380</v>
      </c>
      <c r="F259" s="20">
        <v>1</v>
      </c>
      <c r="G259" s="20">
        <v>0</v>
      </c>
      <c r="H259" s="20">
        <v>0</v>
      </c>
      <c r="I259" s="17" t="s">
        <v>7</v>
      </c>
      <c r="J259" s="38">
        <f t="shared" si="13"/>
        <v>136923.5</v>
      </c>
    </row>
    <row r="260" spans="1:11" x14ac:dyDescent="0.25">
      <c r="A260" s="14">
        <v>2391</v>
      </c>
      <c r="B260" s="15" t="s">
        <v>381</v>
      </c>
      <c r="C260" s="19">
        <v>4986000</v>
      </c>
      <c r="D260" s="16">
        <v>23334</v>
      </c>
      <c r="E260" s="17" t="s">
        <v>168</v>
      </c>
      <c r="F260" s="20">
        <v>0</v>
      </c>
      <c r="G260" s="20">
        <v>1</v>
      </c>
      <c r="H260" s="20">
        <v>0</v>
      </c>
      <c r="I260" s="17" t="s">
        <v>8</v>
      </c>
      <c r="J260" s="38">
        <f t="shared" si="13"/>
        <v>28628.335999999999</v>
      </c>
    </row>
    <row r="261" spans="1:11" x14ac:dyDescent="0.25">
      <c r="A261" s="14">
        <v>1628</v>
      </c>
      <c r="B261" s="15" t="s">
        <v>382</v>
      </c>
      <c r="C261" s="19">
        <v>303000</v>
      </c>
      <c r="D261" s="16">
        <v>1997</v>
      </c>
      <c r="E261" s="17" t="s">
        <v>294</v>
      </c>
      <c r="F261" s="20">
        <v>1</v>
      </c>
      <c r="G261" s="20">
        <v>0</v>
      </c>
      <c r="H261" s="20">
        <v>0</v>
      </c>
      <c r="I261" s="17" t="s">
        <v>7</v>
      </c>
      <c r="J261" s="38">
        <f t="shared" si="13"/>
        <v>15442.5</v>
      </c>
    </row>
    <row r="262" spans="1:11" x14ac:dyDescent="0.25">
      <c r="A262" s="14">
        <v>2368</v>
      </c>
      <c r="B262" s="15" t="s">
        <v>383</v>
      </c>
      <c r="C262" s="19">
        <v>27723000</v>
      </c>
      <c r="D262" s="16">
        <v>54242</v>
      </c>
      <c r="E262" s="17" t="s">
        <v>44</v>
      </c>
      <c r="F262" s="20">
        <v>0</v>
      </c>
      <c r="G262" s="20">
        <v>1</v>
      </c>
      <c r="H262" s="20">
        <v>0</v>
      </c>
      <c r="I262" s="17" t="s">
        <v>8</v>
      </c>
      <c r="J262" s="38">
        <f t="shared" si="13"/>
        <v>7478.2879999999996</v>
      </c>
    </row>
    <row r="263" spans="1:11" x14ac:dyDescent="0.25">
      <c r="A263" s="14">
        <v>2220</v>
      </c>
      <c r="B263" s="15" t="s">
        <v>384</v>
      </c>
      <c r="C263" s="19">
        <v>5224000</v>
      </c>
      <c r="D263" s="16">
        <v>37418</v>
      </c>
      <c r="E263" s="17" t="s">
        <v>132</v>
      </c>
      <c r="F263" s="20">
        <v>0</v>
      </c>
      <c r="G263" s="20">
        <v>1</v>
      </c>
      <c r="H263" s="20">
        <v>0</v>
      </c>
      <c r="I263" s="17" t="s">
        <v>8</v>
      </c>
      <c r="J263" s="38">
        <f t="shared" si="13"/>
        <v>10295</v>
      </c>
    </row>
    <row r="264" spans="1:11" x14ac:dyDescent="0.25">
      <c r="A264" s="14">
        <v>69</v>
      </c>
      <c r="B264" s="15" t="s">
        <v>385</v>
      </c>
      <c r="C264" s="19">
        <v>8712000</v>
      </c>
      <c r="D264" s="16">
        <v>32882</v>
      </c>
      <c r="E264" s="17" t="s">
        <v>132</v>
      </c>
      <c r="F264" s="20">
        <v>1</v>
      </c>
      <c r="G264" s="20">
        <v>0</v>
      </c>
      <c r="H264" s="20">
        <v>0</v>
      </c>
      <c r="I264" s="17" t="s">
        <v>7</v>
      </c>
      <c r="J264" s="38">
        <f t="shared" si="13"/>
        <v>2581961.2919999999</v>
      </c>
    </row>
    <row r="265" spans="1:11" x14ac:dyDescent="0.25">
      <c r="A265" s="14">
        <v>5502</v>
      </c>
      <c r="B265" s="15" t="s">
        <v>386</v>
      </c>
      <c r="C265" s="19">
        <v>4945000</v>
      </c>
      <c r="D265" s="16">
        <v>13527</v>
      </c>
      <c r="E265" s="17" t="s">
        <v>168</v>
      </c>
      <c r="F265" s="20">
        <v>0</v>
      </c>
      <c r="G265" s="20">
        <v>1</v>
      </c>
      <c r="H265" s="20">
        <v>0</v>
      </c>
      <c r="I265" s="17" t="s">
        <v>8</v>
      </c>
      <c r="J265" s="38" t="s">
        <v>35</v>
      </c>
    </row>
    <row r="266" spans="1:11" x14ac:dyDescent="0.25">
      <c r="A266" s="14">
        <v>273</v>
      </c>
      <c r="B266" s="15" t="s">
        <v>387</v>
      </c>
      <c r="C266" s="19">
        <v>5696000</v>
      </c>
      <c r="D266" s="16">
        <v>19628</v>
      </c>
      <c r="E266" s="17" t="s">
        <v>265</v>
      </c>
      <c r="F266" s="20">
        <v>1</v>
      </c>
      <c r="G266" s="20">
        <v>0</v>
      </c>
      <c r="H266" s="20">
        <v>0</v>
      </c>
      <c r="I266" s="17" t="s">
        <v>7</v>
      </c>
      <c r="J266" s="38">
        <v>0</v>
      </c>
      <c r="K266" t="s">
        <v>718</v>
      </c>
    </row>
    <row r="267" spans="1:11" x14ac:dyDescent="0.25">
      <c r="A267" s="14">
        <v>5088</v>
      </c>
      <c r="B267" s="15" t="s">
        <v>388</v>
      </c>
      <c r="C267" s="19">
        <v>466000</v>
      </c>
      <c r="D267" s="16">
        <v>1708</v>
      </c>
      <c r="E267" s="17" t="s">
        <v>277</v>
      </c>
      <c r="F267" s="20">
        <v>1</v>
      </c>
      <c r="G267" s="20">
        <v>0</v>
      </c>
      <c r="H267" s="20">
        <v>0</v>
      </c>
      <c r="I267" s="17" t="s">
        <v>7</v>
      </c>
      <c r="J267" s="38">
        <f t="shared" ref="J267:J302" si="14">VLOOKUP(A267,RANGE2,9,FALSE())</f>
        <v>0</v>
      </c>
    </row>
    <row r="268" spans="1:11" x14ac:dyDescent="0.25">
      <c r="A268" s="14">
        <v>431</v>
      </c>
      <c r="B268" s="15" t="s">
        <v>389</v>
      </c>
      <c r="C268" s="19">
        <v>1699000</v>
      </c>
      <c r="D268" s="16">
        <v>8374</v>
      </c>
      <c r="E268" s="17" t="s">
        <v>390</v>
      </c>
      <c r="F268" s="20">
        <v>1</v>
      </c>
      <c r="G268" s="20">
        <v>0</v>
      </c>
      <c r="H268" s="20">
        <v>0</v>
      </c>
      <c r="I268" s="17" t="s">
        <v>7</v>
      </c>
      <c r="J268" s="38">
        <f t="shared" si="14"/>
        <v>1091964.9125000001</v>
      </c>
    </row>
    <row r="269" spans="1:11" x14ac:dyDescent="0.25">
      <c r="A269" s="14">
        <v>2450</v>
      </c>
      <c r="B269" s="15" t="s">
        <v>391</v>
      </c>
      <c r="C269" s="19">
        <v>1026000</v>
      </c>
      <c r="D269" s="16">
        <v>7796</v>
      </c>
      <c r="E269" s="17" t="s">
        <v>96</v>
      </c>
      <c r="F269" s="20">
        <v>0</v>
      </c>
      <c r="G269" s="20">
        <v>1</v>
      </c>
      <c r="H269" s="20">
        <v>0</v>
      </c>
      <c r="I269" s="17" t="s">
        <v>8</v>
      </c>
      <c r="J269" s="38">
        <f t="shared" si="14"/>
        <v>8236</v>
      </c>
    </row>
    <row r="270" spans="1:11" x14ac:dyDescent="0.25">
      <c r="A270" s="14">
        <v>2451</v>
      </c>
      <c r="B270" s="15" t="s">
        <v>392</v>
      </c>
      <c r="C270" s="19">
        <v>1398000</v>
      </c>
      <c r="D270" s="16">
        <v>10345</v>
      </c>
      <c r="E270" s="17" t="s">
        <v>96</v>
      </c>
      <c r="F270" s="20">
        <v>0</v>
      </c>
      <c r="G270" s="20">
        <v>1</v>
      </c>
      <c r="H270" s="20">
        <v>0</v>
      </c>
      <c r="I270" s="17" t="s">
        <v>8</v>
      </c>
      <c r="J270" s="38">
        <f t="shared" si="14"/>
        <v>8236</v>
      </c>
    </row>
    <row r="271" spans="1:11" x14ac:dyDescent="0.25">
      <c r="A271" s="14">
        <v>2452</v>
      </c>
      <c r="B271" s="15" t="s">
        <v>393</v>
      </c>
      <c r="C271" s="19">
        <v>766000</v>
      </c>
      <c r="D271" s="16">
        <v>5852</v>
      </c>
      <c r="E271" s="17" t="s">
        <v>96</v>
      </c>
      <c r="F271" s="20">
        <v>0</v>
      </c>
      <c r="G271" s="20">
        <v>1</v>
      </c>
      <c r="H271" s="20">
        <v>0</v>
      </c>
      <c r="I271" s="17" t="s">
        <v>8</v>
      </c>
      <c r="J271" s="38">
        <f t="shared" si="14"/>
        <v>8236</v>
      </c>
    </row>
    <row r="272" spans="1:11" x14ac:dyDescent="0.25">
      <c r="A272" s="14">
        <v>2453</v>
      </c>
      <c r="B272" s="15" t="s">
        <v>394</v>
      </c>
      <c r="C272" s="19">
        <v>1044000</v>
      </c>
      <c r="D272" s="16">
        <v>7785</v>
      </c>
      <c r="E272" s="17" t="s">
        <v>96</v>
      </c>
      <c r="F272" s="20">
        <v>0</v>
      </c>
      <c r="G272" s="20">
        <v>1</v>
      </c>
      <c r="H272" s="20">
        <v>0</v>
      </c>
      <c r="I272" s="17" t="s">
        <v>8</v>
      </c>
      <c r="J272" s="38">
        <f t="shared" si="14"/>
        <v>8236</v>
      </c>
    </row>
    <row r="273" spans="1:10" x14ac:dyDescent="0.25">
      <c r="A273" s="14">
        <v>2454</v>
      </c>
      <c r="B273" s="15" t="s">
        <v>395</v>
      </c>
      <c r="C273" s="19">
        <v>1083000</v>
      </c>
      <c r="D273" s="16">
        <v>7796</v>
      </c>
      <c r="E273" s="17" t="s">
        <v>96</v>
      </c>
      <c r="F273" s="20">
        <v>0</v>
      </c>
      <c r="G273" s="20">
        <v>1</v>
      </c>
      <c r="H273" s="20">
        <v>0</v>
      </c>
      <c r="I273" s="17" t="s">
        <v>8</v>
      </c>
      <c r="J273" s="38">
        <f t="shared" si="14"/>
        <v>8236</v>
      </c>
    </row>
    <row r="274" spans="1:10" x14ac:dyDescent="0.25">
      <c r="A274" s="14">
        <v>2455</v>
      </c>
      <c r="B274" s="15" t="s">
        <v>396</v>
      </c>
      <c r="C274" s="19">
        <v>766000</v>
      </c>
      <c r="D274" s="16">
        <v>5830</v>
      </c>
      <c r="E274" s="17" t="s">
        <v>96</v>
      </c>
      <c r="F274" s="20">
        <v>0</v>
      </c>
      <c r="G274" s="20">
        <v>1</v>
      </c>
      <c r="H274" s="20">
        <v>0</v>
      </c>
      <c r="I274" s="17" t="s">
        <v>8</v>
      </c>
      <c r="J274" s="38">
        <f t="shared" si="14"/>
        <v>8236</v>
      </c>
    </row>
    <row r="275" spans="1:10" x14ac:dyDescent="0.25">
      <c r="A275" s="14">
        <v>2456</v>
      </c>
      <c r="B275" s="15" t="s">
        <v>397</v>
      </c>
      <c r="C275" s="19">
        <v>1149000</v>
      </c>
      <c r="D275" s="16">
        <v>7785</v>
      </c>
      <c r="E275" s="17" t="s">
        <v>96</v>
      </c>
      <c r="F275" s="20">
        <v>0</v>
      </c>
      <c r="G275" s="20">
        <v>1</v>
      </c>
      <c r="H275" s="20">
        <v>0</v>
      </c>
      <c r="I275" s="17" t="s">
        <v>8</v>
      </c>
      <c r="J275" s="38">
        <f t="shared" si="14"/>
        <v>8236</v>
      </c>
    </row>
    <row r="276" spans="1:10" x14ac:dyDescent="0.25">
      <c r="A276" s="14">
        <v>2457</v>
      </c>
      <c r="B276" s="15" t="s">
        <v>398</v>
      </c>
      <c r="C276" s="19">
        <v>1377000</v>
      </c>
      <c r="D276" s="16">
        <v>10345</v>
      </c>
      <c r="E276" s="17" t="s">
        <v>96</v>
      </c>
      <c r="F276" s="20">
        <v>0</v>
      </c>
      <c r="G276" s="20">
        <v>1</v>
      </c>
      <c r="H276" s="20">
        <v>0</v>
      </c>
      <c r="I276" s="17" t="s">
        <v>8</v>
      </c>
      <c r="J276" s="38">
        <f t="shared" si="14"/>
        <v>8236</v>
      </c>
    </row>
    <row r="277" spans="1:10" x14ac:dyDescent="0.25">
      <c r="A277" s="14">
        <v>2458</v>
      </c>
      <c r="B277" s="15" t="s">
        <v>399</v>
      </c>
      <c r="C277" s="19">
        <v>1377000</v>
      </c>
      <c r="D277" s="16">
        <v>10345</v>
      </c>
      <c r="E277" s="17" t="s">
        <v>96</v>
      </c>
      <c r="F277" s="20">
        <v>0</v>
      </c>
      <c r="G277" s="20">
        <v>1</v>
      </c>
      <c r="H277" s="20">
        <v>0</v>
      </c>
      <c r="I277" s="17" t="s">
        <v>8</v>
      </c>
      <c r="J277" s="38">
        <f t="shared" si="14"/>
        <v>41180</v>
      </c>
    </row>
    <row r="278" spans="1:10" x14ac:dyDescent="0.25">
      <c r="A278" s="14">
        <v>2459</v>
      </c>
      <c r="B278" s="15" t="s">
        <v>400</v>
      </c>
      <c r="C278" s="19">
        <v>766000</v>
      </c>
      <c r="D278" s="16">
        <v>5830</v>
      </c>
      <c r="E278" s="17" t="s">
        <v>96</v>
      </c>
      <c r="F278" s="20">
        <v>0</v>
      </c>
      <c r="G278" s="20">
        <v>1</v>
      </c>
      <c r="H278" s="20">
        <v>0</v>
      </c>
      <c r="I278" s="17" t="s">
        <v>8</v>
      </c>
      <c r="J278" s="38">
        <f t="shared" si="14"/>
        <v>8236</v>
      </c>
    </row>
    <row r="279" spans="1:10" x14ac:dyDescent="0.25">
      <c r="A279" s="14">
        <v>2460</v>
      </c>
      <c r="B279" s="15" t="s">
        <v>401</v>
      </c>
      <c r="C279" s="19">
        <v>1026000</v>
      </c>
      <c r="D279" s="16">
        <v>7796</v>
      </c>
      <c r="E279" s="17" t="s">
        <v>96</v>
      </c>
      <c r="F279" s="20">
        <v>0</v>
      </c>
      <c r="G279" s="20">
        <v>1</v>
      </c>
      <c r="H279" s="20">
        <v>0</v>
      </c>
      <c r="I279" s="17" t="s">
        <v>8</v>
      </c>
      <c r="J279" s="38">
        <f t="shared" si="14"/>
        <v>8236</v>
      </c>
    </row>
    <row r="280" spans="1:10" x14ac:dyDescent="0.25">
      <c r="A280" s="14">
        <v>2461</v>
      </c>
      <c r="B280" s="15" t="s">
        <v>402</v>
      </c>
      <c r="C280" s="19">
        <v>803000</v>
      </c>
      <c r="D280" s="16">
        <v>5852</v>
      </c>
      <c r="E280" s="17" t="s">
        <v>96</v>
      </c>
      <c r="F280" s="20">
        <v>0</v>
      </c>
      <c r="G280" s="20">
        <v>1</v>
      </c>
      <c r="H280" s="20">
        <v>0</v>
      </c>
      <c r="I280" s="17" t="s">
        <v>8</v>
      </c>
      <c r="J280" s="38">
        <f t="shared" si="14"/>
        <v>8236</v>
      </c>
    </row>
    <row r="281" spans="1:10" x14ac:dyDescent="0.25">
      <c r="A281" s="14">
        <v>2462</v>
      </c>
      <c r="B281" s="15" t="s">
        <v>403</v>
      </c>
      <c r="C281" s="19">
        <v>766000</v>
      </c>
      <c r="D281" s="16">
        <v>5852</v>
      </c>
      <c r="E281" s="17" t="s">
        <v>96</v>
      </c>
      <c r="F281" s="20">
        <v>0</v>
      </c>
      <c r="G281" s="20">
        <v>1</v>
      </c>
      <c r="H281" s="20">
        <v>0</v>
      </c>
      <c r="I281" s="17" t="s">
        <v>8</v>
      </c>
      <c r="J281" s="38">
        <f t="shared" si="14"/>
        <v>18531</v>
      </c>
    </row>
    <row r="282" spans="1:10" x14ac:dyDescent="0.25">
      <c r="A282" s="14">
        <v>2463</v>
      </c>
      <c r="B282" s="15" t="s">
        <v>404</v>
      </c>
      <c r="C282" s="19">
        <v>1026000</v>
      </c>
      <c r="D282" s="16">
        <v>7796</v>
      </c>
      <c r="E282" s="17" t="s">
        <v>96</v>
      </c>
      <c r="F282" s="20">
        <v>0</v>
      </c>
      <c r="G282" s="20">
        <v>1</v>
      </c>
      <c r="H282" s="20">
        <v>0</v>
      </c>
      <c r="I282" s="17" t="s">
        <v>8</v>
      </c>
      <c r="J282" s="38">
        <f t="shared" si="14"/>
        <v>8236</v>
      </c>
    </row>
    <row r="283" spans="1:10" x14ac:dyDescent="0.25">
      <c r="A283" s="14">
        <v>2465</v>
      </c>
      <c r="B283" s="15" t="s">
        <v>405</v>
      </c>
      <c r="C283" s="19">
        <v>1028000</v>
      </c>
      <c r="D283" s="16">
        <v>7785</v>
      </c>
      <c r="E283" s="17" t="s">
        <v>176</v>
      </c>
      <c r="F283" s="20">
        <v>0</v>
      </c>
      <c r="G283" s="20">
        <v>1</v>
      </c>
      <c r="H283" s="20">
        <v>0</v>
      </c>
      <c r="I283" s="17" t="s">
        <v>8</v>
      </c>
      <c r="J283" s="38">
        <f t="shared" si="14"/>
        <v>8236</v>
      </c>
    </row>
    <row r="284" spans="1:10" x14ac:dyDescent="0.25">
      <c r="A284" s="14">
        <v>2466</v>
      </c>
      <c r="B284" s="15" t="s">
        <v>406</v>
      </c>
      <c r="C284" s="19">
        <v>1028000</v>
      </c>
      <c r="D284" s="16">
        <v>7785</v>
      </c>
      <c r="E284" s="17" t="s">
        <v>176</v>
      </c>
      <c r="F284" s="20">
        <v>0</v>
      </c>
      <c r="G284" s="20">
        <v>1</v>
      </c>
      <c r="H284" s="20">
        <v>0</v>
      </c>
      <c r="I284" s="17" t="s">
        <v>8</v>
      </c>
      <c r="J284" s="38">
        <f t="shared" si="14"/>
        <v>8236</v>
      </c>
    </row>
    <row r="285" spans="1:10" x14ac:dyDescent="0.25">
      <c r="A285" s="14">
        <v>2467</v>
      </c>
      <c r="B285" s="15" t="s">
        <v>407</v>
      </c>
      <c r="C285" s="19">
        <v>965000</v>
      </c>
      <c r="D285" s="16">
        <v>7796</v>
      </c>
      <c r="E285" s="17" t="s">
        <v>176</v>
      </c>
      <c r="F285" s="20">
        <v>0</v>
      </c>
      <c r="G285" s="20">
        <v>1</v>
      </c>
      <c r="H285" s="20">
        <v>0</v>
      </c>
      <c r="I285" s="17" t="s">
        <v>8</v>
      </c>
      <c r="J285" s="38">
        <f t="shared" si="14"/>
        <v>8236</v>
      </c>
    </row>
    <row r="286" spans="1:10" x14ac:dyDescent="0.25">
      <c r="A286" s="14">
        <v>2468</v>
      </c>
      <c r="B286" s="15" t="s">
        <v>408</v>
      </c>
      <c r="C286" s="19">
        <v>1044000</v>
      </c>
      <c r="D286" s="16">
        <v>7796</v>
      </c>
      <c r="E286" s="17" t="s">
        <v>176</v>
      </c>
      <c r="F286" s="20">
        <v>0</v>
      </c>
      <c r="G286" s="20">
        <v>1</v>
      </c>
      <c r="H286" s="20">
        <v>0</v>
      </c>
      <c r="I286" s="17" t="s">
        <v>8</v>
      </c>
      <c r="J286" s="38">
        <f t="shared" si="14"/>
        <v>8236</v>
      </c>
    </row>
    <row r="287" spans="1:10" x14ac:dyDescent="0.25">
      <c r="A287" s="14">
        <v>2469</v>
      </c>
      <c r="B287" s="15" t="s">
        <v>409</v>
      </c>
      <c r="C287" s="19">
        <v>1026000</v>
      </c>
      <c r="D287" s="16">
        <v>5852</v>
      </c>
      <c r="E287" s="17" t="s">
        <v>176</v>
      </c>
      <c r="F287" s="20">
        <v>0</v>
      </c>
      <c r="G287" s="20">
        <v>1</v>
      </c>
      <c r="H287" s="20">
        <v>0</v>
      </c>
      <c r="I287" s="17" t="s">
        <v>8</v>
      </c>
      <c r="J287" s="38">
        <f t="shared" si="14"/>
        <v>8236</v>
      </c>
    </row>
    <row r="288" spans="1:10" x14ac:dyDescent="0.25">
      <c r="A288" s="14">
        <v>2470</v>
      </c>
      <c r="B288" s="15" t="s">
        <v>410</v>
      </c>
      <c r="C288" s="19">
        <v>766000</v>
      </c>
      <c r="D288" s="16">
        <v>5852</v>
      </c>
      <c r="E288" s="17" t="s">
        <v>176</v>
      </c>
      <c r="F288" s="20">
        <v>0</v>
      </c>
      <c r="G288" s="20">
        <v>1</v>
      </c>
      <c r="H288" s="20">
        <v>0</v>
      </c>
      <c r="I288" s="17" t="s">
        <v>8</v>
      </c>
      <c r="J288" s="38">
        <f t="shared" si="14"/>
        <v>8236</v>
      </c>
    </row>
    <row r="289" spans="1:10" x14ac:dyDescent="0.25">
      <c r="A289" s="14">
        <v>2471</v>
      </c>
      <c r="B289" s="15" t="s">
        <v>411</v>
      </c>
      <c r="C289" s="19">
        <v>1398000</v>
      </c>
      <c r="D289" s="16">
        <v>10345</v>
      </c>
      <c r="E289" s="17" t="s">
        <v>176</v>
      </c>
      <c r="F289" s="20">
        <v>0</v>
      </c>
      <c r="G289" s="20">
        <v>1</v>
      </c>
      <c r="H289" s="20">
        <v>0</v>
      </c>
      <c r="I289" s="17" t="s">
        <v>8</v>
      </c>
      <c r="J289" s="38">
        <f t="shared" si="14"/>
        <v>8236</v>
      </c>
    </row>
    <row r="290" spans="1:10" x14ac:dyDescent="0.25">
      <c r="A290" s="14">
        <v>2472</v>
      </c>
      <c r="B290" s="15" t="s">
        <v>412</v>
      </c>
      <c r="C290" s="19">
        <v>1398000</v>
      </c>
      <c r="D290" s="16">
        <v>10345</v>
      </c>
      <c r="E290" s="17" t="s">
        <v>176</v>
      </c>
      <c r="F290" s="20">
        <v>0</v>
      </c>
      <c r="G290" s="20">
        <v>1</v>
      </c>
      <c r="H290" s="20">
        <v>0</v>
      </c>
      <c r="I290" s="17" t="s">
        <v>8</v>
      </c>
      <c r="J290" s="38">
        <f t="shared" si="14"/>
        <v>8236</v>
      </c>
    </row>
    <row r="291" spans="1:10" x14ac:dyDescent="0.25">
      <c r="A291" s="14">
        <v>2473</v>
      </c>
      <c r="B291" s="15" t="s">
        <v>413</v>
      </c>
      <c r="C291" s="19">
        <v>766000</v>
      </c>
      <c r="D291" s="16">
        <v>5852</v>
      </c>
      <c r="E291" s="17" t="s">
        <v>176</v>
      </c>
      <c r="F291" s="20">
        <v>0</v>
      </c>
      <c r="G291" s="20">
        <v>1</v>
      </c>
      <c r="H291" s="20">
        <v>0</v>
      </c>
      <c r="I291" s="17" t="s">
        <v>8</v>
      </c>
      <c r="J291" s="38">
        <f t="shared" si="14"/>
        <v>8236</v>
      </c>
    </row>
    <row r="292" spans="1:10" x14ac:dyDescent="0.25">
      <c r="A292" s="14">
        <v>2474</v>
      </c>
      <c r="B292" s="15" t="s">
        <v>414</v>
      </c>
      <c r="C292" s="19">
        <v>1377000</v>
      </c>
      <c r="D292" s="16">
        <v>10345</v>
      </c>
      <c r="E292" s="17" t="s">
        <v>176</v>
      </c>
      <c r="F292" s="20">
        <v>0</v>
      </c>
      <c r="G292" s="20">
        <v>1</v>
      </c>
      <c r="H292" s="20">
        <v>0</v>
      </c>
      <c r="I292" s="17" t="s">
        <v>8</v>
      </c>
      <c r="J292" s="38">
        <f t="shared" si="14"/>
        <v>8236</v>
      </c>
    </row>
    <row r="293" spans="1:10" x14ac:dyDescent="0.25">
      <c r="A293" s="14">
        <v>2475</v>
      </c>
      <c r="B293" s="15" t="s">
        <v>415</v>
      </c>
      <c r="C293" s="19">
        <v>766000</v>
      </c>
      <c r="D293" s="16">
        <v>5852</v>
      </c>
      <c r="E293" s="17" t="s">
        <v>176</v>
      </c>
      <c r="F293" s="20">
        <v>0</v>
      </c>
      <c r="G293" s="20">
        <v>1</v>
      </c>
      <c r="H293" s="20">
        <v>0</v>
      </c>
      <c r="I293" s="17" t="s">
        <v>8</v>
      </c>
      <c r="J293" s="38">
        <f t="shared" si="14"/>
        <v>8236</v>
      </c>
    </row>
    <row r="294" spans="1:10" x14ac:dyDescent="0.25">
      <c r="A294" s="14">
        <v>2464</v>
      </c>
      <c r="B294" s="15" t="s">
        <v>416</v>
      </c>
      <c r="C294" s="19">
        <v>2376000</v>
      </c>
      <c r="D294" s="16">
        <v>13010</v>
      </c>
      <c r="E294" s="17" t="s">
        <v>136</v>
      </c>
      <c r="F294" s="20">
        <v>0</v>
      </c>
      <c r="G294" s="20">
        <v>1</v>
      </c>
      <c r="H294" s="20">
        <v>0</v>
      </c>
      <c r="I294" s="17" t="s">
        <v>8</v>
      </c>
      <c r="J294" s="38">
        <f t="shared" si="14"/>
        <v>0</v>
      </c>
    </row>
    <row r="295" spans="1:10" x14ac:dyDescent="0.25">
      <c r="A295" s="14">
        <v>223</v>
      </c>
      <c r="B295" s="15" t="s">
        <v>417</v>
      </c>
      <c r="C295" s="19">
        <v>1299000</v>
      </c>
      <c r="D295" s="16">
        <v>4902</v>
      </c>
      <c r="E295" s="17" t="s">
        <v>75</v>
      </c>
      <c r="F295" s="20">
        <v>1</v>
      </c>
      <c r="G295" s="20">
        <v>0</v>
      </c>
      <c r="H295" s="20">
        <v>0</v>
      </c>
      <c r="I295" s="17" t="s">
        <v>7</v>
      </c>
      <c r="J295" s="38">
        <f t="shared" si="14"/>
        <v>437537.5</v>
      </c>
    </row>
    <row r="296" spans="1:10" x14ac:dyDescent="0.25">
      <c r="A296" s="14">
        <v>228</v>
      </c>
      <c r="B296" s="15" t="s">
        <v>418</v>
      </c>
      <c r="C296" s="19">
        <v>6280000</v>
      </c>
      <c r="D296" s="16">
        <v>24337</v>
      </c>
      <c r="E296" s="17" t="s">
        <v>63</v>
      </c>
      <c r="F296" s="20">
        <v>1</v>
      </c>
      <c r="G296" s="20">
        <v>0</v>
      </c>
      <c r="H296" s="20">
        <v>0</v>
      </c>
      <c r="I296" s="17" t="s">
        <v>7</v>
      </c>
      <c r="J296" s="38">
        <f t="shared" si="14"/>
        <v>0</v>
      </c>
    </row>
    <row r="297" spans="1:10" x14ac:dyDescent="0.25">
      <c r="A297" s="14">
        <v>2215</v>
      </c>
      <c r="B297" s="15" t="s">
        <v>419</v>
      </c>
      <c r="C297" s="19">
        <v>5336000</v>
      </c>
      <c r="D297" s="16">
        <v>37417</v>
      </c>
      <c r="E297" s="17" t="s">
        <v>132</v>
      </c>
      <c r="F297" s="20">
        <v>0</v>
      </c>
      <c r="G297" s="20">
        <v>1</v>
      </c>
      <c r="H297" s="20">
        <v>0</v>
      </c>
      <c r="I297" s="17" t="s">
        <v>8</v>
      </c>
      <c r="J297" s="38">
        <f t="shared" si="14"/>
        <v>20590</v>
      </c>
    </row>
    <row r="298" spans="1:10" x14ac:dyDescent="0.25">
      <c r="A298" s="14">
        <v>2372</v>
      </c>
      <c r="B298" s="15" t="s">
        <v>420</v>
      </c>
      <c r="C298" s="19">
        <v>24346000</v>
      </c>
      <c r="D298" s="16">
        <v>58436</v>
      </c>
      <c r="E298" s="17" t="s">
        <v>265</v>
      </c>
      <c r="F298" s="20">
        <v>0</v>
      </c>
      <c r="G298" s="20">
        <v>1</v>
      </c>
      <c r="H298" s="20">
        <v>0</v>
      </c>
      <c r="I298" s="17" t="s">
        <v>8</v>
      </c>
      <c r="J298" s="38">
        <f t="shared" si="14"/>
        <v>0</v>
      </c>
    </row>
    <row r="299" spans="1:10" x14ac:dyDescent="0.25">
      <c r="A299" s="14">
        <v>2433</v>
      </c>
      <c r="B299" s="15" t="s">
        <v>421</v>
      </c>
      <c r="C299" s="19">
        <v>806000</v>
      </c>
      <c r="D299" s="16">
        <v>2224</v>
      </c>
      <c r="E299" s="17" t="s">
        <v>422</v>
      </c>
      <c r="F299" s="20">
        <v>1</v>
      </c>
      <c r="G299" s="20">
        <v>0</v>
      </c>
      <c r="H299" s="20">
        <v>0</v>
      </c>
      <c r="I299" s="17" t="s">
        <v>7</v>
      </c>
      <c r="J299" s="38">
        <f t="shared" si="14"/>
        <v>5147.5</v>
      </c>
    </row>
    <row r="300" spans="1:10" x14ac:dyDescent="0.25">
      <c r="A300" s="14">
        <v>2073</v>
      </c>
      <c r="B300" s="15" t="s">
        <v>423</v>
      </c>
      <c r="C300" s="19">
        <v>755000</v>
      </c>
      <c r="D300" s="16">
        <v>6465</v>
      </c>
      <c r="E300" s="17" t="s">
        <v>240</v>
      </c>
      <c r="F300" s="20">
        <v>0</v>
      </c>
      <c r="G300" s="20">
        <v>1</v>
      </c>
      <c r="H300" s="20">
        <v>0</v>
      </c>
      <c r="I300" s="17" t="s">
        <v>8</v>
      </c>
      <c r="J300" s="38">
        <f t="shared" si="14"/>
        <v>679470</v>
      </c>
    </row>
    <row r="301" spans="1:10" x14ac:dyDescent="0.25">
      <c r="A301" s="14">
        <v>441</v>
      </c>
      <c r="B301" s="15" t="s">
        <v>424</v>
      </c>
      <c r="C301" s="19">
        <v>1816000</v>
      </c>
      <c r="D301" s="16">
        <v>7545</v>
      </c>
      <c r="E301" s="17" t="s">
        <v>227</v>
      </c>
      <c r="F301" s="20">
        <v>1</v>
      </c>
      <c r="G301" s="20">
        <v>0</v>
      </c>
      <c r="H301" s="20">
        <v>0</v>
      </c>
      <c r="I301" s="17" t="s">
        <v>7</v>
      </c>
      <c r="J301" s="38">
        <f t="shared" si="14"/>
        <v>89566.5</v>
      </c>
    </row>
    <row r="302" spans="1:10" x14ac:dyDescent="0.25">
      <c r="A302" s="14">
        <v>421</v>
      </c>
      <c r="B302" s="15" t="s">
        <v>425</v>
      </c>
      <c r="C302" s="19">
        <v>8656000</v>
      </c>
      <c r="D302" s="16">
        <v>21238</v>
      </c>
      <c r="E302" s="17" t="s">
        <v>426</v>
      </c>
      <c r="F302" s="20">
        <v>1</v>
      </c>
      <c r="G302" s="20">
        <v>0</v>
      </c>
      <c r="H302" s="20">
        <v>0</v>
      </c>
      <c r="I302" s="17" t="s">
        <v>7</v>
      </c>
      <c r="J302" s="38">
        <f t="shared" si="14"/>
        <v>8207688.75</v>
      </c>
    </row>
    <row r="303" spans="1:10" x14ac:dyDescent="0.25">
      <c r="A303" s="14">
        <v>1988</v>
      </c>
      <c r="B303" s="15" t="s">
        <v>427</v>
      </c>
      <c r="C303" s="19">
        <v>2591000</v>
      </c>
      <c r="D303" s="16">
        <v>15199</v>
      </c>
      <c r="E303" s="17" t="s">
        <v>144</v>
      </c>
      <c r="F303" s="20">
        <v>0</v>
      </c>
      <c r="G303" s="20">
        <v>0</v>
      </c>
      <c r="H303" s="20">
        <v>1</v>
      </c>
      <c r="I303" s="17" t="s">
        <v>9</v>
      </c>
      <c r="J303" s="38" t="s">
        <v>35</v>
      </c>
    </row>
    <row r="304" spans="1:10" x14ac:dyDescent="0.25">
      <c r="A304" s="14">
        <v>2072</v>
      </c>
      <c r="B304" s="15" t="s">
        <v>428</v>
      </c>
      <c r="C304" s="19">
        <v>866000</v>
      </c>
      <c r="D304" s="16">
        <v>6274</v>
      </c>
      <c r="E304" s="17" t="s">
        <v>240</v>
      </c>
      <c r="F304" s="20">
        <v>0</v>
      </c>
      <c r="G304" s="20">
        <v>1</v>
      </c>
      <c r="H304" s="20">
        <v>0</v>
      </c>
      <c r="I304" s="17" t="s">
        <v>8</v>
      </c>
      <c r="J304" s="38">
        <f>VLOOKUP(A304,RANGE2,9,FALSE())</f>
        <v>500337</v>
      </c>
    </row>
    <row r="305" spans="1:10" x14ac:dyDescent="0.25">
      <c r="A305" s="14">
        <v>2392</v>
      </c>
      <c r="B305" s="15" t="s">
        <v>429</v>
      </c>
      <c r="C305" s="19">
        <v>4771000</v>
      </c>
      <c r="D305" s="16">
        <v>23196</v>
      </c>
      <c r="E305" s="17" t="s">
        <v>168</v>
      </c>
      <c r="F305" s="20">
        <v>0</v>
      </c>
      <c r="G305" s="20">
        <v>1</v>
      </c>
      <c r="H305" s="20">
        <v>0</v>
      </c>
      <c r="I305" s="17" t="s">
        <v>8</v>
      </c>
      <c r="J305" s="38">
        <f>VLOOKUP(A305,RANGE2,9,FALSE())</f>
        <v>63829</v>
      </c>
    </row>
    <row r="306" spans="1:10" x14ac:dyDescent="0.25">
      <c r="A306" s="14">
        <v>2427</v>
      </c>
      <c r="B306" s="15" t="s">
        <v>430</v>
      </c>
      <c r="C306" s="19">
        <v>6990000</v>
      </c>
      <c r="D306" s="16">
        <v>41282</v>
      </c>
      <c r="E306" s="17" t="s">
        <v>81</v>
      </c>
      <c r="F306" s="20">
        <v>0</v>
      </c>
      <c r="G306" s="20">
        <v>1</v>
      </c>
      <c r="H306" s="20">
        <v>0</v>
      </c>
      <c r="I306" s="17" t="s">
        <v>8</v>
      </c>
      <c r="J306" s="38">
        <f>VLOOKUP(A306,RANGE2,9,FALSE())</f>
        <v>444023.35</v>
      </c>
    </row>
    <row r="307" spans="1:10" x14ac:dyDescent="0.25">
      <c r="A307" s="14">
        <v>7575</v>
      </c>
      <c r="B307" s="15" t="s">
        <v>431</v>
      </c>
      <c r="C307" s="19">
        <v>10561000</v>
      </c>
      <c r="D307" s="16">
        <v>12093</v>
      </c>
      <c r="E307" s="17" t="s">
        <v>432</v>
      </c>
      <c r="F307" s="20">
        <v>0</v>
      </c>
      <c r="G307" s="20">
        <v>1</v>
      </c>
      <c r="H307" s="20">
        <v>0</v>
      </c>
      <c r="I307" s="17" t="s">
        <v>7</v>
      </c>
      <c r="J307" s="38">
        <f>VLOOKUP(A307,RANGE2,9,FALSE())</f>
        <v>824412.27549999999</v>
      </c>
    </row>
    <row r="308" spans="1:10" x14ac:dyDescent="0.25">
      <c r="A308" s="14">
        <v>5610</v>
      </c>
      <c r="B308" s="15" t="s">
        <v>433</v>
      </c>
      <c r="C308" s="19">
        <v>16239000</v>
      </c>
      <c r="D308" s="16">
        <v>37749</v>
      </c>
      <c r="E308" s="17" t="s">
        <v>265</v>
      </c>
      <c r="F308" s="20">
        <v>0</v>
      </c>
      <c r="G308" s="20">
        <v>1</v>
      </c>
      <c r="H308" s="20">
        <v>0</v>
      </c>
      <c r="I308" s="17" t="s">
        <v>8</v>
      </c>
      <c r="J308" s="38" t="s">
        <v>35</v>
      </c>
    </row>
    <row r="309" spans="1:10" x14ac:dyDescent="0.25">
      <c r="A309" s="14">
        <v>331</v>
      </c>
      <c r="B309" s="15" t="s">
        <v>434</v>
      </c>
      <c r="C309" s="19">
        <v>2533000</v>
      </c>
      <c r="D309" s="16">
        <v>5913</v>
      </c>
      <c r="E309" s="17" t="s">
        <v>435</v>
      </c>
      <c r="F309" s="20">
        <v>1</v>
      </c>
      <c r="G309" s="20">
        <v>0</v>
      </c>
      <c r="H309" s="20">
        <v>0</v>
      </c>
      <c r="I309" s="17" t="s">
        <v>7</v>
      </c>
      <c r="J309" s="38">
        <f t="shared" ref="J309:J325" si="15">VLOOKUP(A309,RANGE2,9,FALSE())</f>
        <v>171416.89749999999</v>
      </c>
    </row>
    <row r="310" spans="1:10" x14ac:dyDescent="0.25">
      <c r="A310" s="14">
        <v>2027</v>
      </c>
      <c r="B310" s="15" t="s">
        <v>436</v>
      </c>
      <c r="C310" s="19">
        <v>156000</v>
      </c>
      <c r="D310" s="16">
        <v>225</v>
      </c>
      <c r="E310" s="17" t="s">
        <v>437</v>
      </c>
      <c r="F310" s="20">
        <v>1</v>
      </c>
      <c r="G310" s="20">
        <v>0</v>
      </c>
      <c r="H310" s="20">
        <v>0</v>
      </c>
      <c r="I310" s="17" t="s">
        <v>7</v>
      </c>
      <c r="J310" s="38">
        <f t="shared" si="15"/>
        <v>26992.460500000001</v>
      </c>
    </row>
    <row r="311" spans="1:10" x14ac:dyDescent="0.25">
      <c r="A311" s="14">
        <v>2076</v>
      </c>
      <c r="B311" s="15" t="s">
        <v>438</v>
      </c>
      <c r="C311" s="19">
        <v>752000</v>
      </c>
      <c r="D311" s="16">
        <v>7597</v>
      </c>
      <c r="E311" s="17" t="s">
        <v>240</v>
      </c>
      <c r="F311" s="20">
        <v>0</v>
      </c>
      <c r="G311" s="20">
        <v>1</v>
      </c>
      <c r="H311" s="20">
        <v>0</v>
      </c>
      <c r="I311" s="17" t="s">
        <v>8</v>
      </c>
      <c r="J311" s="38">
        <f t="shared" si="15"/>
        <v>683588</v>
      </c>
    </row>
    <row r="312" spans="1:10" x14ac:dyDescent="0.25">
      <c r="A312" s="14">
        <v>1175</v>
      </c>
      <c r="B312" s="15" t="s">
        <v>439</v>
      </c>
      <c r="C312" s="19">
        <v>5679000</v>
      </c>
      <c r="D312" s="16">
        <v>15670</v>
      </c>
      <c r="E312" s="17" t="s">
        <v>440</v>
      </c>
      <c r="F312" s="20">
        <v>0.91</v>
      </c>
      <c r="G312" s="20">
        <v>0</v>
      </c>
      <c r="H312" s="20">
        <v>0.09</v>
      </c>
      <c r="I312" s="17" t="s">
        <v>7</v>
      </c>
      <c r="J312" s="38">
        <f t="shared" si="15"/>
        <v>5209527.375</v>
      </c>
    </row>
    <row r="313" spans="1:10" x14ac:dyDescent="0.25">
      <c r="A313" s="14">
        <v>1195</v>
      </c>
      <c r="B313" s="15" t="s">
        <v>441</v>
      </c>
      <c r="C313" s="19">
        <v>22902000</v>
      </c>
      <c r="D313" s="16">
        <v>94128</v>
      </c>
      <c r="E313" s="17" t="s">
        <v>246</v>
      </c>
      <c r="F313" s="20">
        <v>0.47</v>
      </c>
      <c r="G313" s="20">
        <v>0</v>
      </c>
      <c r="H313" s="20">
        <v>0.53</v>
      </c>
      <c r="I313" s="17" t="s">
        <v>9</v>
      </c>
      <c r="J313" s="38">
        <f t="shared" si="15"/>
        <v>10603850</v>
      </c>
    </row>
    <row r="314" spans="1:10" x14ac:dyDescent="0.25">
      <c r="A314" s="14">
        <v>105</v>
      </c>
      <c r="B314" s="15" t="s">
        <v>442</v>
      </c>
      <c r="C314" s="19">
        <v>37010000</v>
      </c>
      <c r="D314" s="16">
        <v>129707</v>
      </c>
      <c r="E314" s="17" t="s">
        <v>286</v>
      </c>
      <c r="F314" s="20">
        <v>0.37</v>
      </c>
      <c r="G314" s="20">
        <v>0.63</v>
      </c>
      <c r="H314" s="20">
        <v>0</v>
      </c>
      <c r="I314" s="17" t="s">
        <v>7</v>
      </c>
      <c r="J314" s="38">
        <f t="shared" si="15"/>
        <v>72065</v>
      </c>
    </row>
    <row r="315" spans="1:10" x14ac:dyDescent="0.25">
      <c r="A315" s="14">
        <v>259</v>
      </c>
      <c r="B315" s="15" t="s">
        <v>443</v>
      </c>
      <c r="C315" s="19">
        <v>19181000</v>
      </c>
      <c r="D315" s="16">
        <v>71088</v>
      </c>
      <c r="E315" s="17" t="s">
        <v>375</v>
      </c>
      <c r="F315" s="20">
        <v>1</v>
      </c>
      <c r="G315" s="20">
        <v>0</v>
      </c>
      <c r="H315" s="20">
        <v>0</v>
      </c>
      <c r="I315" s="17" t="s">
        <v>7</v>
      </c>
      <c r="J315" s="38">
        <f t="shared" si="15"/>
        <v>154425</v>
      </c>
    </row>
    <row r="316" spans="1:10" x14ac:dyDescent="0.25">
      <c r="A316" s="14">
        <v>1157</v>
      </c>
      <c r="B316" s="15" t="s">
        <v>444</v>
      </c>
      <c r="C316" s="19">
        <v>61903000</v>
      </c>
      <c r="D316" s="16">
        <v>194673</v>
      </c>
      <c r="E316" s="17" t="s">
        <v>48</v>
      </c>
      <c r="F316" s="20">
        <v>1</v>
      </c>
      <c r="G316" s="20">
        <v>0</v>
      </c>
      <c r="H316" s="20">
        <v>0</v>
      </c>
      <c r="I316" s="17" t="s">
        <v>7</v>
      </c>
      <c r="J316" s="38">
        <f t="shared" si="15"/>
        <v>46327.5</v>
      </c>
    </row>
    <row r="317" spans="1:10" x14ac:dyDescent="0.25">
      <c r="A317" s="14">
        <v>1181</v>
      </c>
      <c r="B317" s="15" t="s">
        <v>445</v>
      </c>
      <c r="C317" s="19">
        <v>61832000</v>
      </c>
      <c r="D317" s="16">
        <v>170781</v>
      </c>
      <c r="E317" s="17" t="s">
        <v>244</v>
      </c>
      <c r="F317" s="20">
        <v>0.79</v>
      </c>
      <c r="G317" s="20">
        <v>0</v>
      </c>
      <c r="H317" s="20">
        <v>0.21</v>
      </c>
      <c r="I317" s="17" t="s">
        <v>7</v>
      </c>
      <c r="J317" s="38">
        <f t="shared" si="15"/>
        <v>30112875</v>
      </c>
    </row>
    <row r="318" spans="1:10" x14ac:dyDescent="0.25">
      <c r="A318" s="14">
        <v>1685</v>
      </c>
      <c r="B318" s="15" t="s">
        <v>446</v>
      </c>
      <c r="C318" s="19">
        <v>829000</v>
      </c>
      <c r="D318" s="16">
        <v>3307</v>
      </c>
      <c r="E318" s="17" t="s">
        <v>164</v>
      </c>
      <c r="F318" s="20">
        <v>1</v>
      </c>
      <c r="G318" s="20">
        <v>0</v>
      </c>
      <c r="H318" s="20">
        <v>0</v>
      </c>
      <c r="I318" s="17" t="s">
        <v>7</v>
      </c>
      <c r="J318" s="38">
        <f t="shared" si="15"/>
        <v>20939.000499999998</v>
      </c>
    </row>
    <row r="319" spans="1:10" x14ac:dyDescent="0.25">
      <c r="A319" s="14">
        <v>1184</v>
      </c>
      <c r="B319" s="15" t="s">
        <v>447</v>
      </c>
      <c r="C319" s="19">
        <v>1032000</v>
      </c>
      <c r="D319" s="16">
        <v>675</v>
      </c>
      <c r="E319" s="17" t="s">
        <v>242</v>
      </c>
      <c r="F319" s="20">
        <v>0.5</v>
      </c>
      <c r="G319" s="20">
        <v>0</v>
      </c>
      <c r="H319" s="20">
        <v>0.5</v>
      </c>
      <c r="I319" s="17" t="s">
        <v>7</v>
      </c>
      <c r="J319" s="38">
        <f t="shared" si="15"/>
        <v>0</v>
      </c>
    </row>
    <row r="320" spans="1:10" x14ac:dyDescent="0.25">
      <c r="A320" s="14">
        <v>5087</v>
      </c>
      <c r="B320" s="15" t="s">
        <v>448</v>
      </c>
      <c r="C320" s="19">
        <v>21356000</v>
      </c>
      <c r="D320" s="16">
        <v>82779</v>
      </c>
      <c r="E320" s="17" t="s">
        <v>449</v>
      </c>
      <c r="F320" s="20">
        <v>1</v>
      </c>
      <c r="G320" s="20">
        <v>0</v>
      </c>
      <c r="H320" s="20">
        <v>0</v>
      </c>
      <c r="I320" s="17" t="s">
        <v>7</v>
      </c>
      <c r="J320" s="38">
        <f t="shared" si="15"/>
        <v>2381027.6</v>
      </c>
    </row>
    <row r="321" spans="1:11" x14ac:dyDescent="0.25">
      <c r="A321" s="14">
        <v>2216</v>
      </c>
      <c r="B321" s="15" t="s">
        <v>450</v>
      </c>
      <c r="C321" s="19">
        <v>4972000</v>
      </c>
      <c r="D321" s="16">
        <v>34936</v>
      </c>
      <c r="E321" s="17" t="s">
        <v>132</v>
      </c>
      <c r="F321" s="20">
        <v>0</v>
      </c>
      <c r="G321" s="20">
        <v>1</v>
      </c>
      <c r="H321" s="20">
        <v>0</v>
      </c>
      <c r="I321" s="17" t="s">
        <v>8</v>
      </c>
      <c r="J321" s="38">
        <f t="shared" si="15"/>
        <v>10295</v>
      </c>
    </row>
    <row r="322" spans="1:11" x14ac:dyDescent="0.25">
      <c r="A322" s="14">
        <v>581</v>
      </c>
      <c r="B322" s="15" t="s">
        <v>451</v>
      </c>
      <c r="C322" s="19">
        <v>4404000</v>
      </c>
      <c r="D322" s="16">
        <v>16620</v>
      </c>
      <c r="E322" s="17" t="s">
        <v>452</v>
      </c>
      <c r="F322" s="20">
        <v>1</v>
      </c>
      <c r="G322" s="20">
        <v>0</v>
      </c>
      <c r="H322" s="20">
        <v>0</v>
      </c>
      <c r="I322" s="17" t="s">
        <v>7</v>
      </c>
      <c r="J322" s="38">
        <f t="shared" si="15"/>
        <v>257375</v>
      </c>
    </row>
    <row r="323" spans="1:11" x14ac:dyDescent="0.25">
      <c r="A323" s="14">
        <v>582</v>
      </c>
      <c r="B323" s="15" t="s">
        <v>453</v>
      </c>
      <c r="C323" s="19">
        <v>4404000</v>
      </c>
      <c r="D323" s="16">
        <v>16381</v>
      </c>
      <c r="E323" s="17" t="s">
        <v>452</v>
      </c>
      <c r="F323" s="20">
        <v>0.65</v>
      </c>
      <c r="G323" s="20">
        <v>0.35</v>
      </c>
      <c r="H323" s="20">
        <v>0</v>
      </c>
      <c r="I323" s="17" t="s">
        <v>7</v>
      </c>
      <c r="J323" s="38">
        <f t="shared" si="15"/>
        <v>257375</v>
      </c>
    </row>
    <row r="324" spans="1:11" x14ac:dyDescent="0.25">
      <c r="A324" s="14">
        <v>661</v>
      </c>
      <c r="B324" s="15" t="s">
        <v>454</v>
      </c>
      <c r="C324" s="19">
        <v>2192000</v>
      </c>
      <c r="D324" s="16">
        <v>8737</v>
      </c>
      <c r="E324" s="17" t="s">
        <v>455</v>
      </c>
      <c r="F324" s="20">
        <v>1</v>
      </c>
      <c r="G324" s="20">
        <v>0</v>
      </c>
      <c r="H324" s="20">
        <v>0</v>
      </c>
      <c r="I324" s="17" t="s">
        <v>7</v>
      </c>
      <c r="J324" s="38">
        <f t="shared" si="15"/>
        <v>51475</v>
      </c>
    </row>
    <row r="325" spans="1:11" x14ac:dyDescent="0.25">
      <c r="A325" s="14">
        <v>660</v>
      </c>
      <c r="B325" s="15" t="s">
        <v>456</v>
      </c>
      <c r="C325" s="19">
        <v>811000</v>
      </c>
      <c r="D325" s="16">
        <v>3243</v>
      </c>
      <c r="E325" s="17" t="s">
        <v>455</v>
      </c>
      <c r="F325" s="20">
        <v>1</v>
      </c>
      <c r="G325" s="20">
        <v>0</v>
      </c>
      <c r="H325" s="20">
        <v>0</v>
      </c>
      <c r="I325" s="17" t="s">
        <v>7</v>
      </c>
      <c r="J325" s="38">
        <f t="shared" si="15"/>
        <v>8236</v>
      </c>
    </row>
    <row r="326" spans="1:11" x14ac:dyDescent="0.25">
      <c r="A326" s="14">
        <v>2335</v>
      </c>
      <c r="B326" s="53" t="s">
        <v>457</v>
      </c>
      <c r="C326" s="19">
        <v>286000</v>
      </c>
      <c r="D326" s="16">
        <v>2382</v>
      </c>
      <c r="E326" s="17" t="s">
        <v>42</v>
      </c>
      <c r="F326" s="20">
        <v>0</v>
      </c>
      <c r="G326" s="20">
        <v>1</v>
      </c>
      <c r="H326" s="20">
        <v>0</v>
      </c>
      <c r="I326" s="17" t="s">
        <v>8</v>
      </c>
      <c r="J326" s="38" t="s">
        <v>35</v>
      </c>
      <c r="K326" t="s">
        <v>719</v>
      </c>
    </row>
    <row r="327" spans="1:11" x14ac:dyDescent="0.25">
      <c r="A327" s="14">
        <v>2341</v>
      </c>
      <c r="B327" s="53" t="s">
        <v>458</v>
      </c>
      <c r="C327" s="19">
        <v>286000</v>
      </c>
      <c r="D327" s="16">
        <v>2330</v>
      </c>
      <c r="E327" s="17" t="s">
        <v>42</v>
      </c>
      <c r="F327" s="20">
        <v>0</v>
      </c>
      <c r="G327" s="20">
        <v>1</v>
      </c>
      <c r="H327" s="20">
        <v>0</v>
      </c>
      <c r="I327" s="17" t="s">
        <v>8</v>
      </c>
      <c r="J327" s="38" t="s">
        <v>35</v>
      </c>
      <c r="K327" t="s">
        <v>719</v>
      </c>
    </row>
    <row r="328" spans="1:11" x14ac:dyDescent="0.25">
      <c r="A328" s="14">
        <v>2336</v>
      </c>
      <c r="B328" s="53" t="s">
        <v>459</v>
      </c>
      <c r="C328" s="19">
        <v>286000</v>
      </c>
      <c r="D328" s="16">
        <v>2382</v>
      </c>
      <c r="E328" s="17" t="s">
        <v>42</v>
      </c>
      <c r="F328" s="20">
        <v>0</v>
      </c>
      <c r="G328" s="20">
        <v>1</v>
      </c>
      <c r="H328" s="20">
        <v>0</v>
      </c>
      <c r="I328" s="17" t="s">
        <v>8</v>
      </c>
      <c r="J328" s="38" t="s">
        <v>35</v>
      </c>
      <c r="K328" t="s">
        <v>719</v>
      </c>
    </row>
    <row r="329" spans="1:11" x14ac:dyDescent="0.25">
      <c r="A329" s="14">
        <v>2340</v>
      </c>
      <c r="B329" s="53" t="s">
        <v>460</v>
      </c>
      <c r="C329" s="19">
        <v>286000</v>
      </c>
      <c r="D329" s="16">
        <v>2330</v>
      </c>
      <c r="E329" s="17" t="s">
        <v>42</v>
      </c>
      <c r="F329" s="20">
        <v>0</v>
      </c>
      <c r="G329" s="20">
        <v>1</v>
      </c>
      <c r="H329" s="20">
        <v>0</v>
      </c>
      <c r="I329" s="17" t="s">
        <v>8</v>
      </c>
      <c r="J329" s="38" t="s">
        <v>35</v>
      </c>
      <c r="K329" t="s">
        <v>719</v>
      </c>
    </row>
    <row r="330" spans="1:11" x14ac:dyDescent="0.25">
      <c r="A330" s="14">
        <v>2337</v>
      </c>
      <c r="B330" s="53" t="s">
        <v>461</v>
      </c>
      <c r="C330" s="19">
        <v>286000</v>
      </c>
      <c r="D330" s="16">
        <v>2382</v>
      </c>
      <c r="E330" s="17" t="s">
        <v>42</v>
      </c>
      <c r="F330" s="20">
        <v>0</v>
      </c>
      <c r="G330" s="20">
        <v>1</v>
      </c>
      <c r="H330" s="20">
        <v>0</v>
      </c>
      <c r="I330" s="17" t="s">
        <v>8</v>
      </c>
      <c r="J330" s="38" t="s">
        <v>35</v>
      </c>
      <c r="K330" t="s">
        <v>719</v>
      </c>
    </row>
    <row r="331" spans="1:11" x14ac:dyDescent="0.25">
      <c r="A331" s="14">
        <v>2339</v>
      </c>
      <c r="B331" s="53" t="s">
        <v>462</v>
      </c>
      <c r="C331" s="19">
        <v>286000</v>
      </c>
      <c r="D331" s="16">
        <v>1536</v>
      </c>
      <c r="E331" s="17" t="s">
        <v>42</v>
      </c>
      <c r="F331" s="20">
        <v>0</v>
      </c>
      <c r="G331" s="20">
        <v>1</v>
      </c>
      <c r="H331" s="20">
        <v>0</v>
      </c>
      <c r="I331" s="17" t="s">
        <v>8</v>
      </c>
      <c r="J331" s="38" t="s">
        <v>35</v>
      </c>
      <c r="K331" t="s">
        <v>719</v>
      </c>
    </row>
    <row r="332" spans="1:11" x14ac:dyDescent="0.25">
      <c r="A332" s="14">
        <v>2338</v>
      </c>
      <c r="B332" s="53" t="s">
        <v>463</v>
      </c>
      <c r="C332" s="19">
        <v>286000</v>
      </c>
      <c r="D332" s="16">
        <v>1536</v>
      </c>
      <c r="E332" s="17" t="s">
        <v>42</v>
      </c>
      <c r="F332" s="20">
        <v>0</v>
      </c>
      <c r="G332" s="20">
        <v>1</v>
      </c>
      <c r="H332" s="20">
        <v>0</v>
      </c>
      <c r="I332" s="17" t="s">
        <v>8</v>
      </c>
      <c r="J332" s="38" t="s">
        <v>35</v>
      </c>
      <c r="K332" t="s">
        <v>719</v>
      </c>
    </row>
    <row r="333" spans="1:11" x14ac:dyDescent="0.25">
      <c r="A333" s="14">
        <v>2350</v>
      </c>
      <c r="B333" s="53" t="s">
        <v>464</v>
      </c>
      <c r="C333" s="19">
        <v>286000</v>
      </c>
      <c r="D333" s="16">
        <v>2444</v>
      </c>
      <c r="E333" s="17" t="s">
        <v>42</v>
      </c>
      <c r="F333" s="20">
        <v>0</v>
      </c>
      <c r="G333" s="20">
        <v>1</v>
      </c>
      <c r="H333" s="20">
        <v>0</v>
      </c>
      <c r="I333" s="17" t="s">
        <v>8</v>
      </c>
      <c r="J333" s="38" t="s">
        <v>35</v>
      </c>
      <c r="K333" t="s">
        <v>719</v>
      </c>
    </row>
    <row r="334" spans="1:11" x14ac:dyDescent="0.25">
      <c r="A334" s="14">
        <v>2351</v>
      </c>
      <c r="B334" s="53" t="s">
        <v>465</v>
      </c>
      <c r="C334" s="19">
        <v>286000</v>
      </c>
      <c r="D334" s="16">
        <v>2444</v>
      </c>
      <c r="E334" s="17" t="s">
        <v>42</v>
      </c>
      <c r="F334" s="20">
        <v>0</v>
      </c>
      <c r="G334" s="20">
        <v>1</v>
      </c>
      <c r="H334" s="20">
        <v>0</v>
      </c>
      <c r="I334" s="17" t="s">
        <v>8</v>
      </c>
      <c r="J334" s="38" t="s">
        <v>35</v>
      </c>
      <c r="K334" t="s">
        <v>719</v>
      </c>
    </row>
    <row r="335" spans="1:11" x14ac:dyDescent="0.25">
      <c r="A335" s="14">
        <v>2349</v>
      </c>
      <c r="B335" s="53" t="s">
        <v>466</v>
      </c>
      <c r="C335" s="19">
        <v>286000</v>
      </c>
      <c r="D335" s="16">
        <v>2444</v>
      </c>
      <c r="E335" s="17" t="s">
        <v>42</v>
      </c>
      <c r="F335" s="20">
        <v>0</v>
      </c>
      <c r="G335" s="20">
        <v>1</v>
      </c>
      <c r="H335" s="20">
        <v>0</v>
      </c>
      <c r="I335" s="17" t="s">
        <v>8</v>
      </c>
      <c r="J335" s="38" t="s">
        <v>35</v>
      </c>
      <c r="K335" t="s">
        <v>719</v>
      </c>
    </row>
    <row r="336" spans="1:11" x14ac:dyDescent="0.25">
      <c r="A336" s="14">
        <v>2348</v>
      </c>
      <c r="B336" s="53" t="s">
        <v>467</v>
      </c>
      <c r="C336" s="19">
        <v>286000</v>
      </c>
      <c r="D336" s="16">
        <v>2444</v>
      </c>
      <c r="E336" s="17" t="s">
        <v>42</v>
      </c>
      <c r="F336" s="20">
        <v>0</v>
      </c>
      <c r="G336" s="20">
        <v>1</v>
      </c>
      <c r="H336" s="20">
        <v>0</v>
      </c>
      <c r="I336" s="17" t="s">
        <v>8</v>
      </c>
      <c r="J336" s="38" t="s">
        <v>35</v>
      </c>
      <c r="K336" t="s">
        <v>719</v>
      </c>
    </row>
    <row r="337" spans="1:11" x14ac:dyDescent="0.25">
      <c r="A337" s="14">
        <v>2347</v>
      </c>
      <c r="B337" s="53" t="s">
        <v>468</v>
      </c>
      <c r="C337" s="19">
        <v>1578000</v>
      </c>
      <c r="D337" s="16">
        <v>13998</v>
      </c>
      <c r="E337" s="17" t="s">
        <v>42</v>
      </c>
      <c r="F337" s="20">
        <v>0</v>
      </c>
      <c r="G337" s="20">
        <v>1</v>
      </c>
      <c r="H337" s="20">
        <v>0</v>
      </c>
      <c r="I337" s="17" t="s">
        <v>8</v>
      </c>
      <c r="J337" s="38" t="s">
        <v>35</v>
      </c>
      <c r="K337" t="s">
        <v>719</v>
      </c>
    </row>
    <row r="338" spans="1:11" x14ac:dyDescent="0.25">
      <c r="A338" s="14">
        <v>2346</v>
      </c>
      <c r="B338" s="53" t="s">
        <v>469</v>
      </c>
      <c r="C338" s="19">
        <v>1178000</v>
      </c>
      <c r="D338" s="16">
        <v>13808</v>
      </c>
      <c r="E338" s="17" t="s">
        <v>42</v>
      </c>
      <c r="F338" s="20">
        <v>0</v>
      </c>
      <c r="G338" s="20">
        <v>1</v>
      </c>
      <c r="H338" s="20">
        <v>0</v>
      </c>
      <c r="I338" s="17" t="s">
        <v>8</v>
      </c>
      <c r="J338" s="38" t="s">
        <v>35</v>
      </c>
      <c r="K338" t="s">
        <v>719</v>
      </c>
    </row>
    <row r="339" spans="1:11" x14ac:dyDescent="0.25">
      <c r="A339" s="14">
        <v>2352</v>
      </c>
      <c r="B339" s="53" t="s">
        <v>470</v>
      </c>
      <c r="C339" s="19">
        <v>286000</v>
      </c>
      <c r="D339" s="16">
        <v>2444</v>
      </c>
      <c r="E339" s="17" t="s">
        <v>42</v>
      </c>
      <c r="F339" s="20">
        <v>0</v>
      </c>
      <c r="G339" s="20">
        <v>1</v>
      </c>
      <c r="H339" s="20">
        <v>0</v>
      </c>
      <c r="I339" s="17" t="s">
        <v>8</v>
      </c>
      <c r="J339" s="38" t="s">
        <v>35</v>
      </c>
      <c r="K339" t="s">
        <v>719</v>
      </c>
    </row>
    <row r="340" spans="1:11" x14ac:dyDescent="0.25">
      <c r="A340" s="14">
        <v>2345</v>
      </c>
      <c r="B340" s="15" t="s">
        <v>471</v>
      </c>
      <c r="C340" s="19">
        <v>864000</v>
      </c>
      <c r="D340" s="16">
        <v>6261</v>
      </c>
      <c r="E340" s="17" t="s">
        <v>472</v>
      </c>
      <c r="F340" s="20">
        <v>0</v>
      </c>
      <c r="G340" s="20">
        <v>1</v>
      </c>
      <c r="H340" s="20">
        <v>0</v>
      </c>
      <c r="I340" s="17" t="s">
        <v>8</v>
      </c>
      <c r="J340" s="38">
        <f>VLOOKUP(A340,RANGE2,9,FALSE())</f>
        <v>288829.31349999999</v>
      </c>
    </row>
    <row r="341" spans="1:11" x14ac:dyDescent="0.25">
      <c r="A341" s="14">
        <v>2353</v>
      </c>
      <c r="B341" s="53" t="s">
        <v>473</v>
      </c>
      <c r="C341" s="19">
        <v>286000</v>
      </c>
      <c r="D341" s="16">
        <v>2444</v>
      </c>
      <c r="E341" s="17" t="s">
        <v>42</v>
      </c>
      <c r="F341" s="20">
        <v>0</v>
      </c>
      <c r="G341" s="20">
        <v>1</v>
      </c>
      <c r="H341" s="20">
        <v>0</v>
      </c>
      <c r="I341" s="17" t="s">
        <v>8</v>
      </c>
      <c r="J341" s="38" t="s">
        <v>35</v>
      </c>
      <c r="K341" t="s">
        <v>719</v>
      </c>
    </row>
    <row r="342" spans="1:11" x14ac:dyDescent="0.25">
      <c r="A342" s="14">
        <v>2343</v>
      </c>
      <c r="B342" s="53" t="s">
        <v>474</v>
      </c>
      <c r="C342" s="19">
        <v>286000</v>
      </c>
      <c r="D342" s="16">
        <v>2330</v>
      </c>
      <c r="E342" s="17" t="s">
        <v>42</v>
      </c>
      <c r="F342" s="20">
        <v>0</v>
      </c>
      <c r="G342" s="20">
        <v>1</v>
      </c>
      <c r="H342" s="20">
        <v>0</v>
      </c>
      <c r="I342" s="17" t="s">
        <v>8</v>
      </c>
      <c r="J342" s="38" t="s">
        <v>35</v>
      </c>
      <c r="K342" t="s">
        <v>719</v>
      </c>
    </row>
    <row r="343" spans="1:11" x14ac:dyDescent="0.25">
      <c r="A343" s="14">
        <v>2354</v>
      </c>
      <c r="B343" s="53" t="s">
        <v>475</v>
      </c>
      <c r="C343" s="19">
        <v>286000</v>
      </c>
      <c r="D343" s="16">
        <v>2444</v>
      </c>
      <c r="E343" s="17" t="s">
        <v>42</v>
      </c>
      <c r="F343" s="20">
        <v>0</v>
      </c>
      <c r="G343" s="20">
        <v>1</v>
      </c>
      <c r="H343" s="20">
        <v>0</v>
      </c>
      <c r="I343" s="17" t="s">
        <v>8</v>
      </c>
      <c r="J343" s="38" t="s">
        <v>35</v>
      </c>
      <c r="K343" t="s">
        <v>719</v>
      </c>
    </row>
    <row r="344" spans="1:11" x14ac:dyDescent="0.25">
      <c r="A344" s="14">
        <v>2342</v>
      </c>
      <c r="B344" s="53" t="s">
        <v>476</v>
      </c>
      <c r="C344" s="19">
        <v>286000</v>
      </c>
      <c r="D344" s="16">
        <v>2382</v>
      </c>
      <c r="E344" s="17" t="s">
        <v>42</v>
      </c>
      <c r="F344" s="20">
        <v>0</v>
      </c>
      <c r="G344" s="20">
        <v>1</v>
      </c>
      <c r="H344" s="20">
        <v>0</v>
      </c>
      <c r="I344" s="17" t="s">
        <v>8</v>
      </c>
      <c r="J344" s="38" t="s">
        <v>35</v>
      </c>
      <c r="K344" t="s">
        <v>719</v>
      </c>
    </row>
    <row r="345" spans="1:11" x14ac:dyDescent="0.25">
      <c r="A345" s="14">
        <v>2344</v>
      </c>
      <c r="B345" s="15" t="s">
        <v>477</v>
      </c>
      <c r="C345" s="19">
        <v>6000</v>
      </c>
      <c r="D345" s="16">
        <v>667</v>
      </c>
      <c r="E345" s="17" t="s">
        <v>472</v>
      </c>
      <c r="F345" s="20">
        <v>1</v>
      </c>
      <c r="G345" s="20">
        <v>0</v>
      </c>
      <c r="H345" s="20">
        <v>0</v>
      </c>
      <c r="I345" s="17" t="s">
        <v>7</v>
      </c>
      <c r="J345" s="38">
        <f t="shared" ref="J345:J389" si="16">VLOOKUP(A345,RANGE2,9,FALSE())</f>
        <v>3271.7510000000002</v>
      </c>
    </row>
    <row r="346" spans="1:11" x14ac:dyDescent="0.25">
      <c r="A346" s="14">
        <v>65</v>
      </c>
      <c r="B346" s="15" t="s">
        <v>478</v>
      </c>
      <c r="C346" s="19">
        <v>7829000</v>
      </c>
      <c r="D346" s="16">
        <v>22524</v>
      </c>
      <c r="E346" s="17" t="s">
        <v>325</v>
      </c>
      <c r="F346" s="20">
        <v>1</v>
      </c>
      <c r="G346" s="20">
        <v>0</v>
      </c>
      <c r="H346" s="20">
        <v>0</v>
      </c>
      <c r="I346" s="17" t="s">
        <v>7</v>
      </c>
      <c r="J346" s="38">
        <f t="shared" si="16"/>
        <v>550782.5</v>
      </c>
    </row>
    <row r="347" spans="1:11" x14ac:dyDescent="0.25">
      <c r="A347" s="14">
        <v>2566</v>
      </c>
      <c r="B347" s="15" t="s">
        <v>479</v>
      </c>
      <c r="C347" s="19">
        <v>3822000</v>
      </c>
      <c r="D347" s="16">
        <v>16916</v>
      </c>
      <c r="E347" s="17" t="s">
        <v>297</v>
      </c>
      <c r="F347" s="20">
        <v>0</v>
      </c>
      <c r="G347" s="20">
        <v>1</v>
      </c>
      <c r="H347" s="20">
        <v>0</v>
      </c>
      <c r="I347" s="17" t="s">
        <v>8</v>
      </c>
      <c r="J347" s="38">
        <f t="shared" si="16"/>
        <v>94302.2</v>
      </c>
    </row>
    <row r="348" spans="1:11" x14ac:dyDescent="0.25">
      <c r="A348" s="14">
        <v>9720</v>
      </c>
      <c r="B348" s="15" t="s">
        <v>480</v>
      </c>
      <c r="C348" s="19">
        <v>293000</v>
      </c>
      <c r="D348" s="16">
        <v>1215</v>
      </c>
      <c r="E348" s="17" t="s">
        <v>92</v>
      </c>
      <c r="F348" s="20">
        <v>1</v>
      </c>
      <c r="G348" s="20">
        <v>0</v>
      </c>
      <c r="H348" s="20">
        <v>0</v>
      </c>
      <c r="I348" s="17" t="s">
        <v>7</v>
      </c>
      <c r="J348" s="38">
        <f t="shared" si="16"/>
        <v>26767</v>
      </c>
    </row>
    <row r="349" spans="1:11" x14ac:dyDescent="0.25">
      <c r="A349" s="14">
        <v>9708</v>
      </c>
      <c r="B349" s="15" t="s">
        <v>481</v>
      </c>
      <c r="C349" s="19">
        <v>101000</v>
      </c>
      <c r="D349" s="16">
        <v>480</v>
      </c>
      <c r="E349" s="17" t="s">
        <v>92</v>
      </c>
      <c r="F349" s="20">
        <v>1</v>
      </c>
      <c r="G349" s="20">
        <v>0</v>
      </c>
      <c r="H349" s="20">
        <v>0</v>
      </c>
      <c r="I349" s="17" t="s">
        <v>7</v>
      </c>
      <c r="J349" s="38">
        <f t="shared" si="16"/>
        <v>12354</v>
      </c>
    </row>
    <row r="350" spans="1:11" x14ac:dyDescent="0.25">
      <c r="A350" s="14">
        <v>9707</v>
      </c>
      <c r="B350" s="15" t="s">
        <v>482</v>
      </c>
      <c r="C350" s="19">
        <v>679000</v>
      </c>
      <c r="D350" s="16">
        <v>2166</v>
      </c>
      <c r="E350" s="17" t="s">
        <v>452</v>
      </c>
      <c r="F350" s="20">
        <v>1</v>
      </c>
      <c r="G350" s="20">
        <v>0</v>
      </c>
      <c r="H350" s="20">
        <v>0</v>
      </c>
      <c r="I350" s="17" t="s">
        <v>7</v>
      </c>
      <c r="J350" s="38">
        <f t="shared" si="16"/>
        <v>16472</v>
      </c>
    </row>
    <row r="351" spans="1:11" x14ac:dyDescent="0.25">
      <c r="A351" s="14">
        <v>9731</v>
      </c>
      <c r="B351" s="15" t="s">
        <v>483</v>
      </c>
      <c r="C351" s="19">
        <v>121000</v>
      </c>
      <c r="D351" s="16">
        <v>667</v>
      </c>
      <c r="E351" s="17" t="s">
        <v>484</v>
      </c>
      <c r="F351" s="20">
        <v>1</v>
      </c>
      <c r="G351" s="20">
        <v>0</v>
      </c>
      <c r="H351" s="20">
        <v>0</v>
      </c>
      <c r="I351" s="17" t="s">
        <v>7</v>
      </c>
      <c r="J351" s="38">
        <f t="shared" si="16"/>
        <v>3603.25</v>
      </c>
    </row>
    <row r="352" spans="1:11" x14ac:dyDescent="0.25">
      <c r="A352" s="14">
        <v>9712</v>
      </c>
      <c r="B352" s="15" t="s">
        <v>485</v>
      </c>
      <c r="C352" s="19">
        <v>94000</v>
      </c>
      <c r="D352" s="16">
        <v>451</v>
      </c>
      <c r="E352" s="17" t="s">
        <v>92</v>
      </c>
      <c r="F352" s="20">
        <v>1</v>
      </c>
      <c r="G352" s="20">
        <v>0</v>
      </c>
      <c r="H352" s="20">
        <v>0</v>
      </c>
      <c r="I352" s="17" t="s">
        <v>7</v>
      </c>
      <c r="J352" s="38">
        <f t="shared" si="16"/>
        <v>24708</v>
      </c>
    </row>
    <row r="353" spans="1:11" x14ac:dyDescent="0.25">
      <c r="A353" s="14">
        <v>9716</v>
      </c>
      <c r="B353" s="15" t="s">
        <v>486</v>
      </c>
      <c r="C353" s="19">
        <v>293000</v>
      </c>
      <c r="D353" s="16">
        <v>1215</v>
      </c>
      <c r="E353" s="17" t="s">
        <v>92</v>
      </c>
      <c r="F353" s="20">
        <v>1</v>
      </c>
      <c r="G353" s="20">
        <v>0</v>
      </c>
      <c r="H353" s="20">
        <v>0</v>
      </c>
      <c r="I353" s="17" t="s">
        <v>7</v>
      </c>
      <c r="J353" s="38">
        <f t="shared" si="16"/>
        <v>12354</v>
      </c>
    </row>
    <row r="354" spans="1:11" x14ac:dyDescent="0.25">
      <c r="A354" s="14">
        <v>9710</v>
      </c>
      <c r="B354" s="15" t="s">
        <v>487</v>
      </c>
      <c r="C354" s="19">
        <v>173000</v>
      </c>
      <c r="D354" s="16">
        <v>777</v>
      </c>
      <c r="E354" s="17" t="s">
        <v>92</v>
      </c>
      <c r="F354" s="20">
        <v>1</v>
      </c>
      <c r="G354" s="20">
        <v>0</v>
      </c>
      <c r="H354" s="20">
        <v>0</v>
      </c>
      <c r="I354" s="17" t="s">
        <v>7</v>
      </c>
      <c r="J354" s="38">
        <f t="shared" si="16"/>
        <v>15442.5</v>
      </c>
    </row>
    <row r="355" spans="1:11" x14ac:dyDescent="0.25">
      <c r="A355" s="14">
        <v>9721</v>
      </c>
      <c r="B355" s="15" t="s">
        <v>488</v>
      </c>
      <c r="C355" s="19">
        <v>293000</v>
      </c>
      <c r="D355" s="16">
        <v>1215</v>
      </c>
      <c r="E355" s="17" t="s">
        <v>92</v>
      </c>
      <c r="F355" s="20">
        <v>1</v>
      </c>
      <c r="G355" s="20">
        <v>0</v>
      </c>
      <c r="H355" s="20">
        <v>0</v>
      </c>
      <c r="I355" s="17" t="s">
        <v>7</v>
      </c>
      <c r="J355" s="38">
        <f t="shared" si="16"/>
        <v>26612.575000000001</v>
      </c>
    </row>
    <row r="356" spans="1:11" x14ac:dyDescent="0.25">
      <c r="A356" s="14">
        <v>9737</v>
      </c>
      <c r="B356" s="15" t="s">
        <v>489</v>
      </c>
      <c r="C356" s="19">
        <v>567000</v>
      </c>
      <c r="D356" s="16">
        <v>2042</v>
      </c>
      <c r="E356" s="17" t="s">
        <v>112</v>
      </c>
      <c r="F356" s="20">
        <v>1</v>
      </c>
      <c r="G356" s="20">
        <v>0</v>
      </c>
      <c r="H356" s="20">
        <v>0</v>
      </c>
      <c r="I356" s="17" t="s">
        <v>7</v>
      </c>
      <c r="J356" s="38">
        <f t="shared" si="16"/>
        <v>2059</v>
      </c>
    </row>
    <row r="357" spans="1:11" x14ac:dyDescent="0.25">
      <c r="A357" s="14">
        <v>9715</v>
      </c>
      <c r="B357" s="15" t="s">
        <v>490</v>
      </c>
      <c r="C357" s="19">
        <v>293000</v>
      </c>
      <c r="D357" s="16">
        <v>1215</v>
      </c>
      <c r="E357" s="17" t="s">
        <v>92</v>
      </c>
      <c r="F357" s="20">
        <v>1</v>
      </c>
      <c r="G357" s="20">
        <v>0</v>
      </c>
      <c r="H357" s="20">
        <v>0</v>
      </c>
      <c r="I357" s="17" t="s">
        <v>7</v>
      </c>
      <c r="J357" s="38">
        <f t="shared" si="16"/>
        <v>12354</v>
      </c>
    </row>
    <row r="358" spans="1:11" x14ac:dyDescent="0.25">
      <c r="A358" s="14">
        <v>9726</v>
      </c>
      <c r="B358" s="15" t="s">
        <v>491</v>
      </c>
      <c r="C358" s="19">
        <v>88000</v>
      </c>
      <c r="D358" s="16">
        <v>547</v>
      </c>
      <c r="E358" s="17" t="s">
        <v>92</v>
      </c>
      <c r="F358" s="20">
        <v>1</v>
      </c>
      <c r="G358" s="20">
        <v>0</v>
      </c>
      <c r="H358" s="20">
        <v>0</v>
      </c>
      <c r="I358" s="17" t="s">
        <v>7</v>
      </c>
      <c r="J358" s="38">
        <f t="shared" si="16"/>
        <v>12868.75</v>
      </c>
    </row>
    <row r="359" spans="1:11" x14ac:dyDescent="0.25">
      <c r="A359" s="46">
        <v>9739</v>
      </c>
      <c r="B359" s="47" t="s">
        <v>720</v>
      </c>
      <c r="C359" s="48"/>
      <c r="D359" s="49">
        <v>1000</v>
      </c>
      <c r="E359" s="50"/>
      <c r="F359" s="50"/>
      <c r="G359" s="50"/>
      <c r="H359" s="50"/>
      <c r="I359" s="50" t="s">
        <v>7</v>
      </c>
      <c r="J359" s="52" t="e">
        <f t="shared" si="16"/>
        <v>#N/A</v>
      </c>
      <c r="K359" t="s">
        <v>719</v>
      </c>
    </row>
    <row r="360" spans="1:11" x14ac:dyDescent="0.25">
      <c r="A360" s="14">
        <v>9711</v>
      </c>
      <c r="B360" s="15" t="s">
        <v>492</v>
      </c>
      <c r="C360" s="19">
        <v>67000</v>
      </c>
      <c r="D360" s="16">
        <v>330</v>
      </c>
      <c r="E360" s="17" t="s">
        <v>92</v>
      </c>
      <c r="F360" s="20">
        <v>1</v>
      </c>
      <c r="G360" s="20">
        <v>0</v>
      </c>
      <c r="H360" s="20">
        <v>0</v>
      </c>
      <c r="I360" s="17" t="s">
        <v>7</v>
      </c>
      <c r="J360" s="38">
        <f t="shared" si="16"/>
        <v>23678.5</v>
      </c>
    </row>
    <row r="361" spans="1:11" x14ac:dyDescent="0.25">
      <c r="A361" s="14">
        <v>9725</v>
      </c>
      <c r="B361" s="15" t="s">
        <v>493</v>
      </c>
      <c r="C361" s="19">
        <v>162000</v>
      </c>
      <c r="D361" s="16">
        <v>852</v>
      </c>
      <c r="E361" s="17" t="s">
        <v>92</v>
      </c>
      <c r="F361" s="20">
        <v>1</v>
      </c>
      <c r="G361" s="20">
        <v>0</v>
      </c>
      <c r="H361" s="20">
        <v>0</v>
      </c>
      <c r="I361" s="17" t="s">
        <v>7</v>
      </c>
      <c r="J361" s="38">
        <f t="shared" si="16"/>
        <v>11839.25</v>
      </c>
    </row>
    <row r="362" spans="1:11" x14ac:dyDescent="0.25">
      <c r="A362" s="14">
        <v>9730</v>
      </c>
      <c r="B362" s="15" t="s">
        <v>494</v>
      </c>
      <c r="C362" s="19">
        <v>121000</v>
      </c>
      <c r="D362" s="16">
        <v>520</v>
      </c>
      <c r="E362" s="17" t="s">
        <v>92</v>
      </c>
      <c r="F362" s="20">
        <v>1</v>
      </c>
      <c r="G362" s="20">
        <v>0</v>
      </c>
      <c r="H362" s="20">
        <v>0</v>
      </c>
      <c r="I362" s="17" t="s">
        <v>7</v>
      </c>
      <c r="J362" s="38">
        <f t="shared" si="16"/>
        <v>6691.75</v>
      </c>
    </row>
    <row r="363" spans="1:11" x14ac:dyDescent="0.25">
      <c r="A363" s="14">
        <v>9714</v>
      </c>
      <c r="B363" s="15" t="s">
        <v>495</v>
      </c>
      <c r="C363" s="19">
        <v>794000</v>
      </c>
      <c r="D363" s="16">
        <v>2753</v>
      </c>
      <c r="E363" s="17" t="s">
        <v>92</v>
      </c>
      <c r="F363" s="20">
        <v>1</v>
      </c>
      <c r="G363" s="20">
        <v>0</v>
      </c>
      <c r="H363" s="20">
        <v>0</v>
      </c>
      <c r="I363" s="17" t="s">
        <v>7</v>
      </c>
      <c r="J363" s="38">
        <f t="shared" si="16"/>
        <v>12354</v>
      </c>
    </row>
    <row r="364" spans="1:11" x14ac:dyDescent="0.25">
      <c r="A364" s="14">
        <v>9719</v>
      </c>
      <c r="B364" s="15" t="s">
        <v>496</v>
      </c>
      <c r="C364" s="19">
        <v>770000</v>
      </c>
      <c r="D364" s="16">
        <v>3655</v>
      </c>
      <c r="E364" s="17" t="s">
        <v>92</v>
      </c>
      <c r="F364" s="20">
        <v>1</v>
      </c>
      <c r="G364" s="20">
        <v>0</v>
      </c>
      <c r="H364" s="20">
        <v>0</v>
      </c>
      <c r="I364" s="17" t="s">
        <v>7</v>
      </c>
      <c r="J364" s="38">
        <f t="shared" si="16"/>
        <v>71035.5</v>
      </c>
    </row>
    <row r="365" spans="1:11" x14ac:dyDescent="0.25">
      <c r="A365" s="14">
        <v>9709</v>
      </c>
      <c r="B365" s="15" t="s">
        <v>497</v>
      </c>
      <c r="C365" s="19">
        <v>101000</v>
      </c>
      <c r="D365" s="16">
        <v>480</v>
      </c>
      <c r="E365" s="17" t="s">
        <v>92</v>
      </c>
      <c r="F365" s="20">
        <v>1</v>
      </c>
      <c r="G365" s="20">
        <v>0</v>
      </c>
      <c r="H365" s="20">
        <v>0</v>
      </c>
      <c r="I365" s="17" t="s">
        <v>7</v>
      </c>
      <c r="J365" s="38">
        <f t="shared" si="16"/>
        <v>17501.5</v>
      </c>
    </row>
    <row r="366" spans="1:11" x14ac:dyDescent="0.25">
      <c r="A366" s="14">
        <v>9728</v>
      </c>
      <c r="B366" s="15" t="s">
        <v>498</v>
      </c>
      <c r="C366" s="19">
        <v>121000</v>
      </c>
      <c r="D366" s="16">
        <v>521</v>
      </c>
      <c r="E366" s="17" t="s">
        <v>92</v>
      </c>
      <c r="F366" s="20">
        <v>1</v>
      </c>
      <c r="G366" s="20">
        <v>0</v>
      </c>
      <c r="H366" s="20">
        <v>0</v>
      </c>
      <c r="I366" s="17" t="s">
        <v>7</v>
      </c>
      <c r="J366" s="38">
        <f t="shared" si="16"/>
        <v>5147.5</v>
      </c>
    </row>
    <row r="367" spans="1:11" x14ac:dyDescent="0.25">
      <c r="A367" s="14">
        <v>9723</v>
      </c>
      <c r="B367" s="15" t="s">
        <v>499</v>
      </c>
      <c r="C367" s="19">
        <v>139000</v>
      </c>
      <c r="D367" s="16">
        <v>687</v>
      </c>
      <c r="E367" s="17" t="s">
        <v>92</v>
      </c>
      <c r="F367" s="20">
        <v>1</v>
      </c>
      <c r="G367" s="20">
        <v>0</v>
      </c>
      <c r="H367" s="20">
        <v>0</v>
      </c>
      <c r="I367" s="17" t="s">
        <v>7</v>
      </c>
      <c r="J367" s="38">
        <f t="shared" si="16"/>
        <v>7875.6750000000002</v>
      </c>
    </row>
    <row r="368" spans="1:11" x14ac:dyDescent="0.25">
      <c r="A368" s="14">
        <v>9729</v>
      </c>
      <c r="B368" s="15" t="s">
        <v>500</v>
      </c>
      <c r="C368" s="19">
        <v>121000</v>
      </c>
      <c r="D368" s="16">
        <v>520</v>
      </c>
      <c r="E368" s="17" t="s">
        <v>92</v>
      </c>
      <c r="F368" s="20">
        <v>1</v>
      </c>
      <c r="G368" s="20">
        <v>0</v>
      </c>
      <c r="H368" s="20">
        <v>0</v>
      </c>
      <c r="I368" s="17" t="s">
        <v>7</v>
      </c>
      <c r="J368" s="38">
        <f t="shared" si="16"/>
        <v>4118</v>
      </c>
    </row>
    <row r="369" spans="1:11" x14ac:dyDescent="0.25">
      <c r="A369" s="14">
        <v>9734</v>
      </c>
      <c r="B369" s="15" t="s">
        <v>501</v>
      </c>
      <c r="C369" s="19">
        <v>747000</v>
      </c>
      <c r="D369" s="16">
        <v>3102</v>
      </c>
      <c r="E369" s="17" t="s">
        <v>502</v>
      </c>
      <c r="F369" s="20">
        <v>1</v>
      </c>
      <c r="G369" s="20">
        <v>0</v>
      </c>
      <c r="H369" s="20">
        <v>0</v>
      </c>
      <c r="I369" s="17" t="s">
        <v>7</v>
      </c>
      <c r="J369" s="38">
        <f t="shared" si="16"/>
        <v>23369.65</v>
      </c>
    </row>
    <row r="370" spans="1:11" x14ac:dyDescent="0.25">
      <c r="A370" s="14">
        <v>9732</v>
      </c>
      <c r="B370" s="15" t="s">
        <v>503</v>
      </c>
      <c r="C370" s="19">
        <v>185000</v>
      </c>
      <c r="D370" s="16">
        <v>555</v>
      </c>
      <c r="E370" s="17" t="s">
        <v>92</v>
      </c>
      <c r="F370" s="20">
        <v>1</v>
      </c>
      <c r="G370" s="20">
        <v>0</v>
      </c>
      <c r="H370" s="20">
        <v>0</v>
      </c>
      <c r="I370" s="17" t="s">
        <v>7</v>
      </c>
      <c r="J370" s="38">
        <f t="shared" si="16"/>
        <v>8493.375</v>
      </c>
    </row>
    <row r="371" spans="1:11" x14ac:dyDescent="0.25">
      <c r="A371" s="14">
        <v>9724</v>
      </c>
      <c r="B371" s="15" t="s">
        <v>504</v>
      </c>
      <c r="C371" s="19">
        <v>173000</v>
      </c>
      <c r="D371" s="16">
        <v>777</v>
      </c>
      <c r="E371" s="17" t="s">
        <v>92</v>
      </c>
      <c r="F371" s="20">
        <v>1</v>
      </c>
      <c r="G371" s="20">
        <v>0</v>
      </c>
      <c r="H371" s="20">
        <v>0</v>
      </c>
      <c r="I371" s="17" t="s">
        <v>7</v>
      </c>
      <c r="J371" s="38">
        <f t="shared" si="16"/>
        <v>10295</v>
      </c>
    </row>
    <row r="372" spans="1:11" x14ac:dyDescent="0.25">
      <c r="A372" s="14">
        <v>9717</v>
      </c>
      <c r="B372" s="15" t="s">
        <v>505</v>
      </c>
      <c r="C372" s="19">
        <v>5646000</v>
      </c>
      <c r="D372" s="16">
        <v>14006</v>
      </c>
      <c r="E372" s="17" t="s">
        <v>506</v>
      </c>
      <c r="F372" s="20">
        <v>1</v>
      </c>
      <c r="G372" s="20">
        <v>0</v>
      </c>
      <c r="H372" s="20">
        <v>0</v>
      </c>
      <c r="I372" s="17" t="s">
        <v>7</v>
      </c>
      <c r="J372" s="38">
        <f t="shared" si="16"/>
        <v>230191.05249999999</v>
      </c>
    </row>
    <row r="373" spans="1:11" x14ac:dyDescent="0.25">
      <c r="A373" s="14">
        <v>9727</v>
      </c>
      <c r="B373" s="15" t="s">
        <v>507</v>
      </c>
      <c r="C373" s="19">
        <v>121000</v>
      </c>
      <c r="D373" s="16">
        <v>520</v>
      </c>
      <c r="E373" s="17" t="s">
        <v>92</v>
      </c>
      <c r="F373" s="20">
        <v>1</v>
      </c>
      <c r="G373" s="20">
        <v>0</v>
      </c>
      <c r="H373" s="20">
        <v>0</v>
      </c>
      <c r="I373" s="17" t="s">
        <v>7</v>
      </c>
      <c r="J373" s="38">
        <f t="shared" si="16"/>
        <v>11839.25</v>
      </c>
    </row>
    <row r="374" spans="1:11" x14ac:dyDescent="0.25">
      <c r="A374" s="14">
        <v>9738</v>
      </c>
      <c r="B374" s="15" t="s">
        <v>508</v>
      </c>
      <c r="C374" s="19">
        <v>95000</v>
      </c>
      <c r="D374" s="16">
        <v>1494</v>
      </c>
      <c r="E374" s="17" t="s">
        <v>112</v>
      </c>
      <c r="F374" s="20">
        <v>1</v>
      </c>
      <c r="G374" s="20">
        <v>0</v>
      </c>
      <c r="H374" s="20">
        <v>0</v>
      </c>
      <c r="I374" s="17" t="s">
        <v>7</v>
      </c>
      <c r="J374" s="38">
        <f t="shared" si="16"/>
        <v>2573.75</v>
      </c>
    </row>
    <row r="375" spans="1:11" x14ac:dyDescent="0.25">
      <c r="A375" s="14">
        <v>9705</v>
      </c>
      <c r="B375" s="15" t="s">
        <v>509</v>
      </c>
      <c r="C375" s="19">
        <v>389000</v>
      </c>
      <c r="D375" s="16">
        <v>100</v>
      </c>
      <c r="E375" s="17" t="s">
        <v>242</v>
      </c>
      <c r="F375" s="20">
        <v>1</v>
      </c>
      <c r="G375" s="20">
        <v>0</v>
      </c>
      <c r="H375" s="20">
        <v>0</v>
      </c>
      <c r="I375" s="17" t="s">
        <v>7</v>
      </c>
      <c r="J375" s="38">
        <f t="shared" si="16"/>
        <v>0</v>
      </c>
      <c r="K375" t="s">
        <v>718</v>
      </c>
    </row>
    <row r="376" spans="1:11" x14ac:dyDescent="0.25">
      <c r="A376" s="14">
        <v>9713</v>
      </c>
      <c r="B376" s="15" t="s">
        <v>510</v>
      </c>
      <c r="C376" s="19">
        <v>566000</v>
      </c>
      <c r="D376" s="16">
        <v>2352</v>
      </c>
      <c r="E376" s="17" t="s">
        <v>339</v>
      </c>
      <c r="F376" s="20">
        <v>1</v>
      </c>
      <c r="G376" s="20">
        <v>0</v>
      </c>
      <c r="H376" s="20">
        <v>0</v>
      </c>
      <c r="I376" s="17" t="s">
        <v>7</v>
      </c>
      <c r="J376" s="38">
        <f t="shared" si="16"/>
        <v>10295</v>
      </c>
    </row>
    <row r="377" spans="1:11" x14ac:dyDescent="0.25">
      <c r="A377" s="14">
        <v>9718</v>
      </c>
      <c r="B377" s="15" t="s">
        <v>511</v>
      </c>
      <c r="C377" s="19">
        <v>318000</v>
      </c>
      <c r="D377" s="16">
        <v>1320</v>
      </c>
      <c r="E377" s="17" t="s">
        <v>92</v>
      </c>
      <c r="F377" s="20">
        <v>1</v>
      </c>
      <c r="G377" s="20">
        <v>0</v>
      </c>
      <c r="H377" s="20">
        <v>0</v>
      </c>
      <c r="I377" s="17" t="s">
        <v>7</v>
      </c>
      <c r="J377" s="38">
        <f t="shared" si="16"/>
        <v>36032.5</v>
      </c>
    </row>
    <row r="378" spans="1:11" x14ac:dyDescent="0.25">
      <c r="A378" s="14">
        <v>9733</v>
      </c>
      <c r="B378" s="15" t="s">
        <v>512</v>
      </c>
      <c r="C378" s="19">
        <v>356000</v>
      </c>
      <c r="D378" s="16">
        <v>1344</v>
      </c>
      <c r="E378" s="17" t="s">
        <v>513</v>
      </c>
      <c r="F378" s="20">
        <v>1</v>
      </c>
      <c r="G378" s="20">
        <v>0</v>
      </c>
      <c r="H378" s="20">
        <v>0</v>
      </c>
      <c r="I378" s="17" t="s">
        <v>7</v>
      </c>
      <c r="J378" s="38">
        <f t="shared" si="16"/>
        <v>20590</v>
      </c>
    </row>
    <row r="379" spans="1:11" x14ac:dyDescent="0.25">
      <c r="A379" s="14">
        <v>9706</v>
      </c>
      <c r="B379" s="15" t="s">
        <v>514</v>
      </c>
      <c r="C379" s="19">
        <v>92000</v>
      </c>
      <c r="D379" s="16">
        <v>540</v>
      </c>
      <c r="E379" s="17" t="s">
        <v>92</v>
      </c>
      <c r="F379" s="20">
        <v>1</v>
      </c>
      <c r="G379" s="20">
        <v>0</v>
      </c>
      <c r="H379" s="20">
        <v>0</v>
      </c>
      <c r="I379" s="17" t="s">
        <v>7</v>
      </c>
      <c r="J379" s="38">
        <f t="shared" si="16"/>
        <v>12354</v>
      </c>
    </row>
    <row r="380" spans="1:11" x14ac:dyDescent="0.25">
      <c r="A380" s="14">
        <v>9736</v>
      </c>
      <c r="B380" s="15" t="s">
        <v>515</v>
      </c>
      <c r="C380" s="19">
        <v>54000</v>
      </c>
      <c r="D380" s="16">
        <v>204</v>
      </c>
      <c r="E380" s="17" t="s">
        <v>134</v>
      </c>
      <c r="F380" s="20">
        <v>1</v>
      </c>
      <c r="G380" s="20">
        <v>0</v>
      </c>
      <c r="H380" s="20">
        <v>0</v>
      </c>
      <c r="I380" s="17" t="s">
        <v>7</v>
      </c>
      <c r="J380" s="38">
        <f t="shared" si="16"/>
        <v>0</v>
      </c>
    </row>
    <row r="381" spans="1:11" x14ac:dyDescent="0.25">
      <c r="A381" s="14">
        <v>9735</v>
      </c>
      <c r="B381" s="15" t="s">
        <v>516</v>
      </c>
      <c r="C381" s="19">
        <v>1574000</v>
      </c>
      <c r="D381" s="16">
        <v>5035</v>
      </c>
      <c r="E381" s="17" t="s">
        <v>142</v>
      </c>
      <c r="F381" s="20">
        <v>1</v>
      </c>
      <c r="G381" s="20">
        <v>0</v>
      </c>
      <c r="H381" s="20">
        <v>0</v>
      </c>
      <c r="I381" s="17" t="s">
        <v>7</v>
      </c>
      <c r="J381" s="38">
        <f t="shared" si="16"/>
        <v>18695.72</v>
      </c>
    </row>
    <row r="382" spans="1:11" x14ac:dyDescent="0.25">
      <c r="A382" s="54">
        <v>5596</v>
      </c>
      <c r="B382" s="55" t="s">
        <v>517</v>
      </c>
      <c r="C382" s="56"/>
      <c r="D382" s="57">
        <v>141738</v>
      </c>
      <c r="E382" s="58"/>
      <c r="F382" s="59">
        <v>0</v>
      </c>
      <c r="G382" s="59">
        <v>1</v>
      </c>
      <c r="H382" s="59">
        <v>0</v>
      </c>
      <c r="I382" s="58" t="s">
        <v>8</v>
      </c>
      <c r="J382" s="60">
        <f t="shared" si="16"/>
        <v>0</v>
      </c>
      <c r="K382" t="s">
        <v>721</v>
      </c>
    </row>
    <row r="383" spans="1:11" x14ac:dyDescent="0.25">
      <c r="A383" s="14">
        <v>83</v>
      </c>
      <c r="B383" s="15" t="s">
        <v>518</v>
      </c>
      <c r="C383" s="19">
        <v>22226000</v>
      </c>
      <c r="D383" s="16">
        <v>67250</v>
      </c>
      <c r="E383" s="17" t="s">
        <v>240</v>
      </c>
      <c r="F383" s="20">
        <v>1</v>
      </c>
      <c r="G383" s="20">
        <v>0</v>
      </c>
      <c r="H383" s="20">
        <v>0</v>
      </c>
      <c r="I383" s="17" t="s">
        <v>7</v>
      </c>
      <c r="J383" s="38">
        <f t="shared" si="16"/>
        <v>1675136.5120000001</v>
      </c>
    </row>
    <row r="384" spans="1:11" x14ac:dyDescent="0.25">
      <c r="A384" s="14">
        <v>93</v>
      </c>
      <c r="B384" s="15" t="s">
        <v>519</v>
      </c>
      <c r="C384" s="19">
        <v>532000</v>
      </c>
      <c r="D384" s="16">
        <v>105</v>
      </c>
      <c r="E384" s="17" t="s">
        <v>134</v>
      </c>
      <c r="F384" s="20">
        <v>1</v>
      </c>
      <c r="G384" s="20">
        <v>0</v>
      </c>
      <c r="H384" s="20">
        <v>0</v>
      </c>
      <c r="I384" s="17" t="s">
        <v>7</v>
      </c>
      <c r="J384" s="38">
        <f t="shared" si="16"/>
        <v>7721.25</v>
      </c>
    </row>
    <row r="385" spans="1:11" x14ac:dyDescent="0.25">
      <c r="A385" s="14">
        <v>2084</v>
      </c>
      <c r="B385" s="15" t="s">
        <v>520</v>
      </c>
      <c r="C385" s="19">
        <v>58000</v>
      </c>
      <c r="D385" s="16">
        <v>288</v>
      </c>
      <c r="E385" s="17" t="s">
        <v>54</v>
      </c>
      <c r="F385" s="20">
        <v>1</v>
      </c>
      <c r="G385" s="20">
        <v>0</v>
      </c>
      <c r="H385" s="20">
        <v>0</v>
      </c>
      <c r="I385" s="17" t="s">
        <v>7</v>
      </c>
      <c r="J385" s="38">
        <f t="shared" si="16"/>
        <v>0</v>
      </c>
    </row>
    <row r="386" spans="1:11" x14ac:dyDescent="0.25">
      <c r="A386" s="14">
        <v>2085</v>
      </c>
      <c r="B386" s="15" t="s">
        <v>521</v>
      </c>
      <c r="C386" s="19">
        <v>3152000</v>
      </c>
      <c r="D386" s="16">
        <v>7534</v>
      </c>
      <c r="E386" s="17" t="s">
        <v>522</v>
      </c>
      <c r="F386" s="20">
        <v>1</v>
      </c>
      <c r="G386" s="20">
        <v>0</v>
      </c>
      <c r="H386" s="20">
        <v>0</v>
      </c>
      <c r="I386" s="17" t="s">
        <v>7</v>
      </c>
      <c r="J386" s="38">
        <f t="shared" si="16"/>
        <v>0</v>
      </c>
    </row>
    <row r="387" spans="1:11" x14ac:dyDescent="0.25">
      <c r="A387" s="14">
        <v>2086</v>
      </c>
      <c r="B387" s="15" t="s">
        <v>523</v>
      </c>
      <c r="C387" s="19">
        <v>1466000</v>
      </c>
      <c r="D387" s="16">
        <v>3784</v>
      </c>
      <c r="E387" s="17" t="s">
        <v>524</v>
      </c>
      <c r="F387" s="20">
        <v>1</v>
      </c>
      <c r="G387" s="20">
        <v>0</v>
      </c>
      <c r="H387" s="20">
        <v>0</v>
      </c>
      <c r="I387" s="17" t="s">
        <v>7</v>
      </c>
      <c r="J387" s="38">
        <f t="shared" si="16"/>
        <v>5147.5</v>
      </c>
    </row>
    <row r="388" spans="1:11" x14ac:dyDescent="0.25">
      <c r="A388" s="14">
        <v>2200</v>
      </c>
      <c r="B388" s="15" t="s">
        <v>525</v>
      </c>
      <c r="C388" s="19">
        <v>2140000</v>
      </c>
      <c r="D388" s="16">
        <v>5547</v>
      </c>
      <c r="E388" s="17" t="s">
        <v>526</v>
      </c>
      <c r="F388" s="20">
        <v>1</v>
      </c>
      <c r="G388" s="20">
        <v>0</v>
      </c>
      <c r="H388" s="20">
        <v>0</v>
      </c>
      <c r="I388" s="17" t="s">
        <v>7</v>
      </c>
      <c r="J388" s="38">
        <f t="shared" si="16"/>
        <v>157745.13750000001</v>
      </c>
    </row>
    <row r="389" spans="1:11" x14ac:dyDescent="0.25">
      <c r="A389" s="14">
        <v>2201</v>
      </c>
      <c r="B389" s="15" t="s">
        <v>527</v>
      </c>
      <c r="C389" s="19">
        <v>106000</v>
      </c>
      <c r="D389" s="16">
        <v>816</v>
      </c>
      <c r="E389" s="17" t="s">
        <v>75</v>
      </c>
      <c r="F389" s="20">
        <v>1</v>
      </c>
      <c r="G389" s="20">
        <v>0</v>
      </c>
      <c r="H389" s="20">
        <v>0</v>
      </c>
      <c r="I389" s="17" t="s">
        <v>7</v>
      </c>
      <c r="J389" s="38">
        <f t="shared" si="16"/>
        <v>0</v>
      </c>
    </row>
    <row r="390" spans="1:11" x14ac:dyDescent="0.25">
      <c r="A390" s="23">
        <v>3622</v>
      </c>
      <c r="B390" s="15" t="s">
        <v>528</v>
      </c>
      <c r="C390" s="19">
        <v>2427628</v>
      </c>
      <c r="D390" s="24">
        <v>4781</v>
      </c>
      <c r="E390" s="25">
        <v>1940</v>
      </c>
      <c r="F390" s="27">
        <v>1</v>
      </c>
      <c r="G390" s="27">
        <v>0</v>
      </c>
      <c r="H390" s="27">
        <v>0</v>
      </c>
      <c r="I390" s="25" t="s">
        <v>7</v>
      </c>
      <c r="J390" s="61">
        <v>0</v>
      </c>
      <c r="K390" t="s">
        <v>722</v>
      </c>
    </row>
    <row r="391" spans="1:11" x14ac:dyDescent="0.25">
      <c r="A391" s="14">
        <v>2429</v>
      </c>
      <c r="B391" s="15" t="s">
        <v>529</v>
      </c>
      <c r="C391" s="19">
        <v>96000</v>
      </c>
      <c r="D391" s="16">
        <v>365</v>
      </c>
      <c r="E391" s="17" t="s">
        <v>530</v>
      </c>
      <c r="F391" s="20">
        <v>1</v>
      </c>
      <c r="G391" s="20">
        <v>0</v>
      </c>
      <c r="H391" s="20">
        <v>0</v>
      </c>
      <c r="I391" s="17" t="s">
        <v>7</v>
      </c>
      <c r="J391" s="38">
        <f>VLOOKUP(A391,RANGE2,9,FALSE())</f>
        <v>0</v>
      </c>
    </row>
    <row r="392" spans="1:11" x14ac:dyDescent="0.25">
      <c r="A392" s="14">
        <v>2428</v>
      </c>
      <c r="B392" s="15" t="s">
        <v>531</v>
      </c>
      <c r="C392" s="19">
        <v>1679000</v>
      </c>
      <c r="D392" s="16">
        <v>4452</v>
      </c>
      <c r="E392" s="17" t="s">
        <v>422</v>
      </c>
      <c r="F392" s="20">
        <v>1</v>
      </c>
      <c r="G392" s="20">
        <v>0</v>
      </c>
      <c r="H392" s="20">
        <v>0</v>
      </c>
      <c r="I392" s="17" t="s">
        <v>7</v>
      </c>
      <c r="J392" s="38">
        <f>VLOOKUP(A392,RANGE2,9,FALSE())</f>
        <v>0</v>
      </c>
    </row>
    <row r="393" spans="1:11" x14ac:dyDescent="0.25">
      <c r="A393" s="14">
        <v>1697</v>
      </c>
      <c r="B393" s="15" t="s">
        <v>532</v>
      </c>
      <c r="C393" s="19">
        <v>3451000</v>
      </c>
      <c r="D393" s="16">
        <v>7641</v>
      </c>
      <c r="E393" s="17" t="s">
        <v>168</v>
      </c>
      <c r="F393" s="20">
        <v>0</v>
      </c>
      <c r="G393" s="20">
        <v>0</v>
      </c>
      <c r="H393" s="20">
        <v>1</v>
      </c>
      <c r="I393" s="17" t="s">
        <v>9</v>
      </c>
      <c r="J393" s="38">
        <f>VLOOKUP(A393,RANGE2,9,FALSE())</f>
        <v>124872.173</v>
      </c>
    </row>
    <row r="394" spans="1:11" x14ac:dyDescent="0.25">
      <c r="A394" s="14">
        <v>626</v>
      </c>
      <c r="B394" s="15" t="s">
        <v>533</v>
      </c>
      <c r="C394" s="19">
        <v>131000</v>
      </c>
      <c r="D394" s="16">
        <v>511</v>
      </c>
      <c r="E394" s="17" t="s">
        <v>71</v>
      </c>
      <c r="F394" s="20">
        <v>1</v>
      </c>
      <c r="G394" s="20">
        <v>0</v>
      </c>
      <c r="H394" s="20">
        <v>0</v>
      </c>
      <c r="I394" s="17" t="s">
        <v>7</v>
      </c>
      <c r="J394" s="38">
        <f>VLOOKUP(A394,RANGE2,9,FALSE())</f>
        <v>6427.1684999999998</v>
      </c>
    </row>
    <row r="395" spans="1:11" x14ac:dyDescent="0.25">
      <c r="A395" s="14">
        <v>1172</v>
      </c>
      <c r="B395" s="15" t="s">
        <v>534</v>
      </c>
      <c r="C395" s="19">
        <v>83476000</v>
      </c>
      <c r="D395" s="16">
        <v>238708</v>
      </c>
      <c r="E395" s="17" t="s">
        <v>242</v>
      </c>
      <c r="F395" s="20">
        <v>0.52</v>
      </c>
      <c r="G395" s="20">
        <v>0</v>
      </c>
      <c r="H395" s="20">
        <v>0.48</v>
      </c>
      <c r="I395" s="17" t="s">
        <v>9</v>
      </c>
      <c r="J395" s="38">
        <f>VLOOKUP(A395,RANGE2,9,FALSE())</f>
        <v>38091500</v>
      </c>
    </row>
    <row r="396" spans="1:11" x14ac:dyDescent="0.25">
      <c r="A396" s="14">
        <v>1170</v>
      </c>
      <c r="B396" s="15" t="s">
        <v>535</v>
      </c>
      <c r="C396" s="19">
        <v>45000</v>
      </c>
      <c r="D396" s="16">
        <v>67</v>
      </c>
      <c r="E396" s="17" t="s">
        <v>56</v>
      </c>
      <c r="F396" s="20">
        <v>0</v>
      </c>
      <c r="G396" s="20">
        <v>0</v>
      </c>
      <c r="H396" s="20">
        <v>1</v>
      </c>
      <c r="I396" s="17" t="s">
        <v>9</v>
      </c>
      <c r="J396" s="38" t="s">
        <v>35</v>
      </c>
    </row>
    <row r="397" spans="1:11" x14ac:dyDescent="0.25">
      <c r="A397" s="14">
        <v>7533</v>
      </c>
      <c r="B397" s="15" t="s">
        <v>536</v>
      </c>
      <c r="C397" s="19">
        <v>10079000</v>
      </c>
      <c r="D397" s="16">
        <v>8996</v>
      </c>
      <c r="E397" s="17" t="s">
        <v>176</v>
      </c>
      <c r="F397" s="20">
        <v>1</v>
      </c>
      <c r="G397" s="20">
        <v>0</v>
      </c>
      <c r="H397" s="20">
        <v>0</v>
      </c>
      <c r="I397" s="17" t="s">
        <v>7</v>
      </c>
      <c r="J397" s="38">
        <f t="shared" ref="J397:J403" si="17">VLOOKUP(A397,RANGE2,9,FALSE())</f>
        <v>9265.5</v>
      </c>
    </row>
    <row r="398" spans="1:11" x14ac:dyDescent="0.25">
      <c r="A398" s="14">
        <v>7540</v>
      </c>
      <c r="B398" s="15" t="s">
        <v>537</v>
      </c>
      <c r="C398" s="19">
        <v>5837000</v>
      </c>
      <c r="D398" s="16">
        <v>4600</v>
      </c>
      <c r="E398" s="17" t="s">
        <v>134</v>
      </c>
      <c r="F398" s="20">
        <v>1</v>
      </c>
      <c r="G398" s="20">
        <v>0</v>
      </c>
      <c r="H398" s="20">
        <v>0</v>
      </c>
      <c r="I398" s="17" t="s">
        <v>7</v>
      </c>
      <c r="J398" s="38">
        <f t="shared" si="17"/>
        <v>0</v>
      </c>
    </row>
    <row r="399" spans="1:11" x14ac:dyDescent="0.25">
      <c r="A399" s="14">
        <v>60</v>
      </c>
      <c r="B399" s="15" t="s">
        <v>538</v>
      </c>
      <c r="C399" s="19">
        <v>72628000</v>
      </c>
      <c r="D399" s="16">
        <v>162549</v>
      </c>
      <c r="E399" s="17" t="s">
        <v>81</v>
      </c>
      <c r="F399" s="20">
        <v>1</v>
      </c>
      <c r="G399" s="20">
        <v>0</v>
      </c>
      <c r="H399" s="20">
        <v>0</v>
      </c>
      <c r="I399" s="17" t="s">
        <v>7</v>
      </c>
      <c r="J399" s="38">
        <f t="shared" si="17"/>
        <v>303702.5</v>
      </c>
    </row>
    <row r="400" spans="1:11" x14ac:dyDescent="0.25">
      <c r="A400" s="14">
        <v>122</v>
      </c>
      <c r="B400" s="15" t="s">
        <v>539</v>
      </c>
      <c r="C400" s="19">
        <v>59004000</v>
      </c>
      <c r="D400" s="16">
        <v>210638</v>
      </c>
      <c r="E400" s="17" t="s">
        <v>42</v>
      </c>
      <c r="F400" s="20">
        <v>0.13</v>
      </c>
      <c r="G400" s="20">
        <v>0.87</v>
      </c>
      <c r="H400" s="20">
        <v>0</v>
      </c>
      <c r="I400" s="17" t="s">
        <v>8</v>
      </c>
      <c r="J400" s="38">
        <f t="shared" si="17"/>
        <v>11352811.25</v>
      </c>
    </row>
    <row r="401" spans="1:11" x14ac:dyDescent="0.25">
      <c r="A401" s="14">
        <v>7199</v>
      </c>
      <c r="B401" s="15" t="s">
        <v>540</v>
      </c>
      <c r="C401" s="19">
        <v>7969000</v>
      </c>
      <c r="D401" s="16">
        <v>8112</v>
      </c>
      <c r="E401" s="17" t="s">
        <v>104</v>
      </c>
      <c r="F401" s="20">
        <v>1</v>
      </c>
      <c r="G401" s="20">
        <v>0</v>
      </c>
      <c r="H401" s="20">
        <v>0</v>
      </c>
      <c r="I401" s="17" t="s">
        <v>7</v>
      </c>
      <c r="J401" s="38">
        <f t="shared" si="17"/>
        <v>0</v>
      </c>
    </row>
    <row r="402" spans="1:11" x14ac:dyDescent="0.25">
      <c r="A402" s="14">
        <v>2393</v>
      </c>
      <c r="B402" s="15" t="s">
        <v>541</v>
      </c>
      <c r="C402" s="19">
        <v>4986000</v>
      </c>
      <c r="D402" s="16">
        <v>23334</v>
      </c>
      <c r="E402" s="17" t="s">
        <v>168</v>
      </c>
      <c r="F402" s="20">
        <v>0</v>
      </c>
      <c r="G402" s="20">
        <v>1</v>
      </c>
      <c r="H402" s="20">
        <v>0</v>
      </c>
      <c r="I402" s="17" t="s">
        <v>8</v>
      </c>
      <c r="J402" s="38">
        <f t="shared" si="17"/>
        <v>51475</v>
      </c>
    </row>
    <row r="403" spans="1:11" x14ac:dyDescent="0.25">
      <c r="A403" s="14">
        <v>7104</v>
      </c>
      <c r="B403" s="15" t="s">
        <v>542</v>
      </c>
      <c r="C403" s="19">
        <v>31139000</v>
      </c>
      <c r="D403" s="16">
        <v>9633</v>
      </c>
      <c r="E403" s="17" t="s">
        <v>162</v>
      </c>
      <c r="F403" s="20">
        <v>1</v>
      </c>
      <c r="G403" s="20">
        <v>0</v>
      </c>
      <c r="H403" s="20">
        <v>0</v>
      </c>
      <c r="I403" s="17" t="s">
        <v>7</v>
      </c>
      <c r="J403" s="38">
        <f t="shared" si="17"/>
        <v>0</v>
      </c>
    </row>
    <row r="404" spans="1:11" x14ac:dyDescent="0.25">
      <c r="A404" s="14">
        <v>5562</v>
      </c>
      <c r="B404" s="15" t="s">
        <v>543</v>
      </c>
      <c r="C404" s="19">
        <v>23775000</v>
      </c>
      <c r="D404" s="16">
        <v>34565</v>
      </c>
      <c r="E404" s="17" t="s">
        <v>265</v>
      </c>
      <c r="F404" s="20">
        <v>0</v>
      </c>
      <c r="G404" s="20">
        <v>1</v>
      </c>
      <c r="H404" s="20">
        <v>0</v>
      </c>
      <c r="I404" s="17" t="s">
        <v>8</v>
      </c>
      <c r="J404" s="38" t="s">
        <v>35</v>
      </c>
    </row>
    <row r="405" spans="1:11" x14ac:dyDescent="0.25">
      <c r="A405" s="14">
        <v>5561</v>
      </c>
      <c r="B405" s="15" t="s">
        <v>544</v>
      </c>
      <c r="C405" s="19">
        <v>9601000</v>
      </c>
      <c r="D405" s="16">
        <v>34647</v>
      </c>
      <c r="E405" s="17" t="s">
        <v>164</v>
      </c>
      <c r="F405" s="20">
        <v>0</v>
      </c>
      <c r="G405" s="20">
        <v>1</v>
      </c>
      <c r="H405" s="20">
        <v>0</v>
      </c>
      <c r="I405" s="17" t="s">
        <v>8</v>
      </c>
      <c r="J405" s="38" t="s">
        <v>35</v>
      </c>
    </row>
    <row r="406" spans="1:11" x14ac:dyDescent="0.25">
      <c r="A406" s="14">
        <v>1178</v>
      </c>
      <c r="B406" s="15" t="s">
        <v>545</v>
      </c>
      <c r="C406" s="19">
        <v>3227000</v>
      </c>
      <c r="D406" s="16">
        <v>8926</v>
      </c>
      <c r="E406" s="17" t="s">
        <v>153</v>
      </c>
      <c r="F406" s="20">
        <v>1</v>
      </c>
      <c r="G406" s="20">
        <v>0</v>
      </c>
      <c r="H406" s="20">
        <v>0</v>
      </c>
      <c r="I406" s="17" t="s">
        <v>7</v>
      </c>
      <c r="J406" s="38">
        <f>VLOOKUP(A406,RANGE2,9,FALSE())</f>
        <v>1636905</v>
      </c>
    </row>
    <row r="407" spans="1:11" x14ac:dyDescent="0.25">
      <c r="A407" s="14">
        <v>3711</v>
      </c>
      <c r="B407" s="15" t="s">
        <v>546</v>
      </c>
      <c r="C407" s="19">
        <v>26120000</v>
      </c>
      <c r="D407" s="16">
        <v>65893</v>
      </c>
      <c r="E407" s="17" t="s">
        <v>513</v>
      </c>
      <c r="F407" s="20">
        <v>0</v>
      </c>
      <c r="G407" s="20">
        <v>0</v>
      </c>
      <c r="H407" s="20">
        <v>1</v>
      </c>
      <c r="I407" s="17" t="s">
        <v>9</v>
      </c>
      <c r="J407" s="38" t="s">
        <v>35</v>
      </c>
    </row>
    <row r="408" spans="1:11" x14ac:dyDescent="0.25">
      <c r="A408" s="46">
        <v>1980</v>
      </c>
      <c r="B408" s="47" t="s">
        <v>723</v>
      </c>
      <c r="C408" s="48"/>
      <c r="D408" s="49">
        <v>10607</v>
      </c>
      <c r="E408" s="50" t="s">
        <v>724</v>
      </c>
      <c r="F408" s="51">
        <v>0</v>
      </c>
      <c r="G408" s="51">
        <v>0</v>
      </c>
      <c r="H408" s="51">
        <v>1</v>
      </c>
      <c r="I408" s="50" t="s">
        <v>9</v>
      </c>
      <c r="J408" s="52">
        <f>VLOOKUP(A408,RANGE2,9,FALSE())</f>
        <v>0</v>
      </c>
      <c r="K408" t="s">
        <v>719</v>
      </c>
    </row>
    <row r="409" spans="1:11" x14ac:dyDescent="0.25">
      <c r="A409" s="46">
        <v>2167</v>
      </c>
      <c r="B409" s="47" t="s">
        <v>725</v>
      </c>
      <c r="C409" s="48">
        <v>403000</v>
      </c>
      <c r="D409" s="49">
        <v>3397</v>
      </c>
      <c r="E409" s="50" t="s">
        <v>54</v>
      </c>
      <c r="F409" s="51">
        <v>0</v>
      </c>
      <c r="G409" s="51">
        <v>1</v>
      </c>
      <c r="H409" s="51">
        <v>0</v>
      </c>
      <c r="I409" s="50" t="s">
        <v>8</v>
      </c>
      <c r="J409" s="52" t="s">
        <v>35</v>
      </c>
      <c r="K409" t="s">
        <v>719</v>
      </c>
    </row>
    <row r="410" spans="1:11" x14ac:dyDescent="0.25">
      <c r="A410" s="46">
        <v>2168</v>
      </c>
      <c r="B410" s="47" t="s">
        <v>726</v>
      </c>
      <c r="C410" s="48">
        <v>18000</v>
      </c>
      <c r="D410" s="49">
        <v>456</v>
      </c>
      <c r="E410" s="50" t="s">
        <v>54</v>
      </c>
      <c r="F410" s="51">
        <v>0</v>
      </c>
      <c r="G410" s="51">
        <v>1</v>
      </c>
      <c r="H410" s="51">
        <v>0</v>
      </c>
      <c r="I410" s="50" t="s">
        <v>8</v>
      </c>
      <c r="J410" s="52" t="s">
        <v>35</v>
      </c>
      <c r="K410" t="s">
        <v>719</v>
      </c>
    </row>
    <row r="411" spans="1:11" x14ac:dyDescent="0.25">
      <c r="A411" s="46">
        <v>4102</v>
      </c>
      <c r="B411" s="47" t="s">
        <v>727</v>
      </c>
      <c r="C411" s="48">
        <v>48000</v>
      </c>
      <c r="D411" s="49">
        <v>233</v>
      </c>
      <c r="E411" s="50" t="s">
        <v>88</v>
      </c>
      <c r="F411" s="51">
        <v>1</v>
      </c>
      <c r="G411" s="51">
        <v>0</v>
      </c>
      <c r="H411" s="51">
        <v>0</v>
      </c>
      <c r="I411" s="50" t="s">
        <v>7</v>
      </c>
      <c r="J411" s="52">
        <f t="shared" ref="J411:J418" si="18">VLOOKUP(A411,RANGE2,9,FALSE())</f>
        <v>0</v>
      </c>
      <c r="K411" t="s">
        <v>719</v>
      </c>
    </row>
    <row r="412" spans="1:11" x14ac:dyDescent="0.25">
      <c r="A412" s="46">
        <v>4104</v>
      </c>
      <c r="B412" s="47" t="s">
        <v>728</v>
      </c>
      <c r="C412" s="48"/>
      <c r="D412" s="49">
        <v>403</v>
      </c>
      <c r="E412" s="50" t="s">
        <v>61</v>
      </c>
      <c r="F412" s="51">
        <v>0</v>
      </c>
      <c r="G412" s="51">
        <v>0</v>
      </c>
      <c r="H412" s="51">
        <v>0</v>
      </c>
      <c r="I412" s="50" t="s">
        <v>7</v>
      </c>
      <c r="J412" s="52">
        <f t="shared" si="18"/>
        <v>0</v>
      </c>
      <c r="K412" t="s">
        <v>719</v>
      </c>
    </row>
    <row r="413" spans="1:11" x14ac:dyDescent="0.25">
      <c r="A413" s="14">
        <v>2333</v>
      </c>
      <c r="B413" s="15" t="s">
        <v>547</v>
      </c>
      <c r="C413" s="19">
        <v>1866000</v>
      </c>
      <c r="D413" s="16">
        <v>8111</v>
      </c>
      <c r="E413" s="17" t="s">
        <v>435</v>
      </c>
      <c r="F413" s="20">
        <v>1</v>
      </c>
      <c r="G413" s="20">
        <v>0</v>
      </c>
      <c r="H413" s="20">
        <v>0</v>
      </c>
      <c r="I413" s="17" t="s">
        <v>7</v>
      </c>
      <c r="J413" s="38">
        <f t="shared" si="18"/>
        <v>900812.5</v>
      </c>
    </row>
    <row r="414" spans="1:11" x14ac:dyDescent="0.25">
      <c r="A414" s="14">
        <v>2328</v>
      </c>
      <c r="B414" s="15" t="s">
        <v>548</v>
      </c>
      <c r="C414" s="19">
        <v>457000</v>
      </c>
      <c r="D414" s="16">
        <v>1687</v>
      </c>
      <c r="E414" s="17" t="s">
        <v>54</v>
      </c>
      <c r="F414" s="20">
        <v>0</v>
      </c>
      <c r="G414" s="20">
        <v>1</v>
      </c>
      <c r="H414" s="20">
        <v>0</v>
      </c>
      <c r="I414" s="17" t="s">
        <v>8</v>
      </c>
      <c r="J414" s="38">
        <f t="shared" si="18"/>
        <v>107068</v>
      </c>
    </row>
    <row r="415" spans="1:11" x14ac:dyDescent="0.25">
      <c r="A415" s="14">
        <v>334</v>
      </c>
      <c r="B415" s="15" t="s">
        <v>549</v>
      </c>
      <c r="C415" s="19">
        <v>7427000</v>
      </c>
      <c r="D415" s="16">
        <v>26486</v>
      </c>
      <c r="E415" s="17" t="s">
        <v>550</v>
      </c>
      <c r="F415" s="20">
        <v>1</v>
      </c>
      <c r="G415" s="20">
        <v>0</v>
      </c>
      <c r="H415" s="20">
        <v>0</v>
      </c>
      <c r="I415" s="17" t="s">
        <v>7</v>
      </c>
      <c r="J415" s="38">
        <f t="shared" si="18"/>
        <v>10552375</v>
      </c>
    </row>
    <row r="416" spans="1:11" x14ac:dyDescent="0.25">
      <c r="A416" s="14">
        <v>201</v>
      </c>
      <c r="B416" s="15" t="s">
        <v>551</v>
      </c>
      <c r="C416" s="19">
        <v>38889000</v>
      </c>
      <c r="D416" s="16">
        <v>69876</v>
      </c>
      <c r="E416" s="17" t="s">
        <v>432</v>
      </c>
      <c r="F416" s="20">
        <v>0</v>
      </c>
      <c r="G416" s="20">
        <v>1</v>
      </c>
      <c r="H416" s="20">
        <v>0</v>
      </c>
      <c r="I416" s="17" t="s">
        <v>8</v>
      </c>
      <c r="J416" s="38">
        <f t="shared" si="18"/>
        <v>1419165.75</v>
      </c>
    </row>
    <row r="417" spans="1:10" x14ac:dyDescent="0.25">
      <c r="A417" s="14">
        <v>59</v>
      </c>
      <c r="B417" s="15" t="s">
        <v>552</v>
      </c>
      <c r="C417" s="19">
        <v>20052000</v>
      </c>
      <c r="D417" s="16">
        <v>76903</v>
      </c>
      <c r="E417" s="17" t="s">
        <v>190</v>
      </c>
      <c r="F417" s="20">
        <v>1</v>
      </c>
      <c r="G417" s="20">
        <v>0</v>
      </c>
      <c r="H417" s="20">
        <v>0</v>
      </c>
      <c r="I417" s="17" t="s">
        <v>7</v>
      </c>
      <c r="J417" s="38">
        <f t="shared" si="18"/>
        <v>413344.25</v>
      </c>
    </row>
    <row r="418" spans="1:10" x14ac:dyDescent="0.25">
      <c r="A418" s="14">
        <v>605</v>
      </c>
      <c r="B418" s="15" t="s">
        <v>553</v>
      </c>
      <c r="C418" s="19">
        <v>27884000</v>
      </c>
      <c r="D418" s="16">
        <v>101591</v>
      </c>
      <c r="E418" s="17" t="s">
        <v>61</v>
      </c>
      <c r="F418" s="20">
        <v>1</v>
      </c>
      <c r="G418" s="20">
        <v>0</v>
      </c>
      <c r="H418" s="20">
        <v>0</v>
      </c>
      <c r="I418" s="17" t="s">
        <v>7</v>
      </c>
      <c r="J418" s="38">
        <f t="shared" si="18"/>
        <v>0</v>
      </c>
    </row>
    <row r="419" spans="1:10" x14ac:dyDescent="0.25">
      <c r="A419" s="14">
        <v>606</v>
      </c>
      <c r="B419" s="15" t="s">
        <v>554</v>
      </c>
      <c r="C419" s="19">
        <v>6781000</v>
      </c>
      <c r="D419" s="16">
        <v>38049</v>
      </c>
      <c r="E419" s="17" t="s">
        <v>61</v>
      </c>
      <c r="F419" s="20">
        <v>0</v>
      </c>
      <c r="G419" s="20">
        <v>1</v>
      </c>
      <c r="H419" s="20">
        <v>0</v>
      </c>
      <c r="I419" s="17" t="s">
        <v>8</v>
      </c>
      <c r="J419" s="38" t="s">
        <v>35</v>
      </c>
    </row>
    <row r="420" spans="1:10" x14ac:dyDescent="0.25">
      <c r="A420" s="14">
        <v>202</v>
      </c>
      <c r="B420" s="15" t="s">
        <v>555</v>
      </c>
      <c r="C420" s="19">
        <v>20667000</v>
      </c>
      <c r="D420" s="16">
        <v>73882</v>
      </c>
      <c r="E420" s="17" t="s">
        <v>242</v>
      </c>
      <c r="F420" s="20">
        <v>1</v>
      </c>
      <c r="G420" s="20">
        <v>0</v>
      </c>
      <c r="H420" s="20">
        <v>0</v>
      </c>
      <c r="I420" s="17" t="s">
        <v>7</v>
      </c>
      <c r="J420" s="38">
        <f>VLOOKUP(A420,RANGE2,9,FALSE())</f>
        <v>105009</v>
      </c>
    </row>
    <row r="421" spans="1:10" x14ac:dyDescent="0.25">
      <c r="A421" s="14">
        <v>2422</v>
      </c>
      <c r="B421" s="15" t="s">
        <v>556</v>
      </c>
      <c r="C421" s="19">
        <v>11989000</v>
      </c>
      <c r="D421" s="16">
        <v>25315</v>
      </c>
      <c r="E421" s="17" t="s">
        <v>440</v>
      </c>
      <c r="F421" s="20">
        <v>1</v>
      </c>
      <c r="G421" s="20">
        <v>0</v>
      </c>
      <c r="H421" s="20">
        <v>0</v>
      </c>
      <c r="I421" s="17" t="s">
        <v>7</v>
      </c>
      <c r="J421" s="38">
        <f>VLOOKUP(A421,RANGE2,9,FALSE())</f>
        <v>0</v>
      </c>
    </row>
    <row r="422" spans="1:10" x14ac:dyDescent="0.25">
      <c r="A422" s="14">
        <v>3733</v>
      </c>
      <c r="B422" s="15" t="s">
        <v>557</v>
      </c>
      <c r="C422" s="19">
        <v>3387000</v>
      </c>
      <c r="D422" s="16">
        <v>2020</v>
      </c>
      <c r="E422" s="17" t="s">
        <v>102</v>
      </c>
      <c r="F422" s="20">
        <v>0</v>
      </c>
      <c r="G422" s="20">
        <v>0</v>
      </c>
      <c r="H422" s="20">
        <v>1</v>
      </c>
      <c r="I422" s="17" t="s">
        <v>9</v>
      </c>
      <c r="J422" s="38" t="s">
        <v>35</v>
      </c>
    </row>
    <row r="423" spans="1:10" x14ac:dyDescent="0.25">
      <c r="A423" s="14">
        <v>8010</v>
      </c>
      <c r="B423" s="15" t="s">
        <v>558</v>
      </c>
      <c r="C423" s="19">
        <v>2537000</v>
      </c>
      <c r="D423" s="16">
        <v>9322</v>
      </c>
      <c r="E423" s="17" t="s">
        <v>79</v>
      </c>
      <c r="F423" s="20">
        <v>1</v>
      </c>
      <c r="G423" s="20">
        <v>0</v>
      </c>
      <c r="H423" s="20">
        <v>0</v>
      </c>
      <c r="I423" s="17" t="s">
        <v>7</v>
      </c>
      <c r="J423" s="38">
        <f>VLOOKUP(A423,RANGE2,9,FALSE())</f>
        <v>113245</v>
      </c>
    </row>
    <row r="424" spans="1:10" x14ac:dyDescent="0.25">
      <c r="A424" s="14">
        <v>8011</v>
      </c>
      <c r="B424" s="15" t="s">
        <v>559</v>
      </c>
      <c r="C424" s="19">
        <v>1662000</v>
      </c>
      <c r="D424" s="16">
        <v>5957</v>
      </c>
      <c r="E424" s="17" t="s">
        <v>79</v>
      </c>
      <c r="F424" s="20">
        <v>1</v>
      </c>
      <c r="G424" s="20">
        <v>0</v>
      </c>
      <c r="H424" s="20">
        <v>0</v>
      </c>
      <c r="I424" s="17" t="s">
        <v>7</v>
      </c>
      <c r="J424" s="38">
        <f>VLOOKUP(A424,RANGE2,9,FALSE())</f>
        <v>0</v>
      </c>
    </row>
    <row r="425" spans="1:10" x14ac:dyDescent="0.25">
      <c r="A425" s="14">
        <v>2211</v>
      </c>
      <c r="B425" s="15" t="s">
        <v>560</v>
      </c>
      <c r="C425" s="19">
        <v>5002000</v>
      </c>
      <c r="D425" s="16">
        <v>34936</v>
      </c>
      <c r="E425" s="17" t="s">
        <v>132</v>
      </c>
      <c r="F425" s="20">
        <v>0</v>
      </c>
      <c r="G425" s="20">
        <v>1</v>
      </c>
      <c r="H425" s="20">
        <v>0</v>
      </c>
      <c r="I425" s="17" t="s">
        <v>8</v>
      </c>
      <c r="J425" s="38">
        <f>VLOOKUP(A425,RANGE2,9,FALSE())</f>
        <v>420493.098</v>
      </c>
    </row>
    <row r="426" spans="1:10" x14ac:dyDescent="0.25">
      <c r="A426" s="14">
        <v>5507</v>
      </c>
      <c r="B426" s="15" t="s">
        <v>561</v>
      </c>
      <c r="C426" s="19">
        <v>24584000</v>
      </c>
      <c r="D426" s="16">
        <v>37490</v>
      </c>
      <c r="E426" s="17" t="s">
        <v>130</v>
      </c>
      <c r="F426" s="20">
        <v>0</v>
      </c>
      <c r="G426" s="20">
        <v>1</v>
      </c>
      <c r="H426" s="20">
        <v>0</v>
      </c>
      <c r="I426" s="17" t="s">
        <v>8</v>
      </c>
      <c r="J426" s="38" t="s">
        <v>35</v>
      </c>
    </row>
    <row r="427" spans="1:10" x14ac:dyDescent="0.25">
      <c r="A427" s="14">
        <v>583</v>
      </c>
      <c r="B427" s="15" t="s">
        <v>562</v>
      </c>
      <c r="C427" s="19">
        <v>14355000</v>
      </c>
      <c r="D427" s="16">
        <v>59250</v>
      </c>
      <c r="E427" s="17" t="s">
        <v>229</v>
      </c>
      <c r="F427" s="20">
        <v>0.32</v>
      </c>
      <c r="G427" s="20">
        <v>0.68</v>
      </c>
      <c r="H427" s="20">
        <v>0</v>
      </c>
      <c r="I427" s="17" t="s">
        <v>7</v>
      </c>
      <c r="J427" s="38">
        <f t="shared" ref="J427:J443" si="19">VLOOKUP(A427,RANGE2,9,FALSE())</f>
        <v>319762.7</v>
      </c>
    </row>
    <row r="428" spans="1:10" x14ac:dyDescent="0.25">
      <c r="A428" s="14">
        <v>2012</v>
      </c>
      <c r="B428" s="15" t="s">
        <v>563</v>
      </c>
      <c r="C428" s="19">
        <v>2822000</v>
      </c>
      <c r="D428" s="16">
        <v>7914</v>
      </c>
      <c r="E428" s="17" t="s">
        <v>231</v>
      </c>
      <c r="F428" s="20">
        <v>1</v>
      </c>
      <c r="G428" s="20">
        <v>0</v>
      </c>
      <c r="H428" s="20">
        <v>0</v>
      </c>
      <c r="I428" s="17" t="s">
        <v>7</v>
      </c>
      <c r="J428" s="38">
        <f t="shared" si="19"/>
        <v>422609.75</v>
      </c>
    </row>
    <row r="429" spans="1:10" x14ac:dyDescent="0.25">
      <c r="A429" s="14">
        <v>2029</v>
      </c>
      <c r="B429" s="15" t="s">
        <v>564</v>
      </c>
      <c r="C429" s="19">
        <v>3047000</v>
      </c>
      <c r="D429" s="16">
        <v>7115</v>
      </c>
      <c r="E429" s="17" t="s">
        <v>231</v>
      </c>
      <c r="F429" s="20">
        <v>1</v>
      </c>
      <c r="G429" s="20">
        <v>0</v>
      </c>
      <c r="H429" s="20">
        <v>0</v>
      </c>
      <c r="I429" s="17" t="s">
        <v>7</v>
      </c>
      <c r="J429" s="38">
        <f t="shared" si="19"/>
        <v>20410.866999999998</v>
      </c>
    </row>
    <row r="430" spans="1:10" x14ac:dyDescent="0.25">
      <c r="A430" s="14">
        <v>2015</v>
      </c>
      <c r="B430" s="15" t="s">
        <v>565</v>
      </c>
      <c r="C430" s="19">
        <v>2340000</v>
      </c>
      <c r="D430" s="16">
        <v>5376</v>
      </c>
      <c r="E430" s="17" t="s">
        <v>231</v>
      </c>
      <c r="F430" s="20">
        <v>1</v>
      </c>
      <c r="G430" s="20">
        <v>0</v>
      </c>
      <c r="H430" s="20">
        <v>0</v>
      </c>
      <c r="I430" s="17" t="s">
        <v>7</v>
      </c>
      <c r="J430" s="38">
        <f t="shared" si="19"/>
        <v>18531</v>
      </c>
    </row>
    <row r="431" spans="1:10" x14ac:dyDescent="0.25">
      <c r="A431" s="14">
        <v>2032</v>
      </c>
      <c r="B431" s="15" t="s">
        <v>566</v>
      </c>
      <c r="C431" s="19">
        <v>2280000</v>
      </c>
      <c r="D431" s="16">
        <v>5268</v>
      </c>
      <c r="E431" s="17" t="s">
        <v>231</v>
      </c>
      <c r="F431" s="20">
        <v>1</v>
      </c>
      <c r="G431" s="20">
        <v>0</v>
      </c>
      <c r="H431" s="20">
        <v>0</v>
      </c>
      <c r="I431" s="17" t="s">
        <v>7</v>
      </c>
      <c r="J431" s="38">
        <f t="shared" si="19"/>
        <v>610493.5</v>
      </c>
    </row>
    <row r="432" spans="1:10" x14ac:dyDescent="0.25">
      <c r="A432" s="14">
        <v>2025</v>
      </c>
      <c r="B432" s="15" t="s">
        <v>567</v>
      </c>
      <c r="C432" s="19">
        <v>2433000</v>
      </c>
      <c r="D432" s="16">
        <v>6238</v>
      </c>
      <c r="E432" s="17" t="s">
        <v>231</v>
      </c>
      <c r="F432" s="20">
        <v>1</v>
      </c>
      <c r="G432" s="20">
        <v>0</v>
      </c>
      <c r="H432" s="20">
        <v>0</v>
      </c>
      <c r="I432" s="17" t="s">
        <v>7</v>
      </c>
      <c r="J432" s="38">
        <f t="shared" si="19"/>
        <v>344882.5</v>
      </c>
    </row>
    <row r="433" spans="1:10" x14ac:dyDescent="0.25">
      <c r="A433" s="14">
        <v>2019</v>
      </c>
      <c r="B433" s="15" t="s">
        <v>568</v>
      </c>
      <c r="C433" s="19">
        <v>2837000</v>
      </c>
      <c r="D433" s="16">
        <v>10252</v>
      </c>
      <c r="E433" s="17" t="s">
        <v>231</v>
      </c>
      <c r="F433" s="20">
        <v>1</v>
      </c>
      <c r="G433" s="20">
        <v>0</v>
      </c>
      <c r="H433" s="20">
        <v>0</v>
      </c>
      <c r="I433" s="17" t="s">
        <v>7</v>
      </c>
      <c r="J433" s="38">
        <f t="shared" si="19"/>
        <v>153395.5</v>
      </c>
    </row>
    <row r="434" spans="1:10" x14ac:dyDescent="0.25">
      <c r="A434" s="14">
        <v>2035</v>
      </c>
      <c r="B434" s="15" t="s">
        <v>569</v>
      </c>
      <c r="C434" s="19">
        <v>2516000</v>
      </c>
      <c r="D434" s="16">
        <v>6627</v>
      </c>
      <c r="E434" s="17" t="s">
        <v>231</v>
      </c>
      <c r="F434" s="20">
        <v>1</v>
      </c>
      <c r="G434" s="20">
        <v>0</v>
      </c>
      <c r="H434" s="20">
        <v>0</v>
      </c>
      <c r="I434" s="17" t="s">
        <v>7</v>
      </c>
      <c r="J434" s="38">
        <f t="shared" si="19"/>
        <v>11684.825000000001</v>
      </c>
    </row>
    <row r="435" spans="1:10" x14ac:dyDescent="0.25">
      <c r="A435" s="14">
        <v>22</v>
      </c>
      <c r="B435" s="15" t="s">
        <v>570</v>
      </c>
      <c r="C435" s="19">
        <v>4008000</v>
      </c>
      <c r="D435" s="16">
        <v>15575</v>
      </c>
      <c r="E435" s="17" t="s">
        <v>231</v>
      </c>
      <c r="F435" s="20">
        <v>1</v>
      </c>
      <c r="G435" s="20">
        <v>0</v>
      </c>
      <c r="H435" s="20">
        <v>0</v>
      </c>
      <c r="I435" s="17" t="s">
        <v>7</v>
      </c>
      <c r="J435" s="38">
        <f t="shared" si="19"/>
        <v>340764.5</v>
      </c>
    </row>
    <row r="436" spans="1:10" x14ac:dyDescent="0.25">
      <c r="A436" s="14">
        <v>2038</v>
      </c>
      <c r="B436" s="15" t="s">
        <v>571</v>
      </c>
      <c r="C436" s="19">
        <v>2979000</v>
      </c>
      <c r="D436" s="16">
        <v>9625</v>
      </c>
      <c r="E436" s="17" t="s">
        <v>231</v>
      </c>
      <c r="F436" s="20">
        <v>1</v>
      </c>
      <c r="G436" s="20">
        <v>0</v>
      </c>
      <c r="H436" s="20">
        <v>0</v>
      </c>
      <c r="I436" s="17" t="s">
        <v>7</v>
      </c>
      <c r="J436" s="38">
        <f t="shared" si="19"/>
        <v>80301</v>
      </c>
    </row>
    <row r="437" spans="1:10" x14ac:dyDescent="0.25">
      <c r="A437" s="14">
        <v>2041</v>
      </c>
      <c r="B437" s="15" t="s">
        <v>572</v>
      </c>
      <c r="C437" s="19">
        <v>3057000</v>
      </c>
      <c r="D437" s="16">
        <v>7010</v>
      </c>
      <c r="E437" s="17" t="s">
        <v>231</v>
      </c>
      <c r="F437" s="20">
        <v>1</v>
      </c>
      <c r="G437" s="20">
        <v>0</v>
      </c>
      <c r="H437" s="20">
        <v>0</v>
      </c>
      <c r="I437" s="17" t="s">
        <v>7</v>
      </c>
      <c r="J437" s="38">
        <f t="shared" si="19"/>
        <v>210532.75</v>
      </c>
    </row>
    <row r="438" spans="1:10" x14ac:dyDescent="0.25">
      <c r="A438" s="14">
        <v>123</v>
      </c>
      <c r="B438" s="15" t="s">
        <v>573</v>
      </c>
      <c r="C438" s="19">
        <v>8270000</v>
      </c>
      <c r="D438" s="16">
        <v>23871</v>
      </c>
      <c r="E438" s="17" t="s">
        <v>227</v>
      </c>
      <c r="F438" s="20">
        <v>1</v>
      </c>
      <c r="G438" s="20">
        <v>0</v>
      </c>
      <c r="H438" s="20">
        <v>0</v>
      </c>
      <c r="I438" s="17" t="s">
        <v>7</v>
      </c>
      <c r="J438" s="38">
        <f t="shared" si="19"/>
        <v>207959</v>
      </c>
    </row>
    <row r="439" spans="1:10" x14ac:dyDescent="0.25">
      <c r="A439" s="14">
        <v>2081</v>
      </c>
      <c r="B439" s="15" t="s">
        <v>574</v>
      </c>
      <c r="C439" s="19">
        <v>796000</v>
      </c>
      <c r="D439" s="16">
        <v>7775</v>
      </c>
      <c r="E439" s="17" t="s">
        <v>240</v>
      </c>
      <c r="F439" s="20">
        <v>0</v>
      </c>
      <c r="G439" s="20">
        <v>1</v>
      </c>
      <c r="H439" s="20">
        <v>0</v>
      </c>
      <c r="I439" s="17" t="s">
        <v>8</v>
      </c>
      <c r="J439" s="38">
        <f t="shared" si="19"/>
        <v>1057296.5</v>
      </c>
    </row>
    <row r="440" spans="1:10" x14ac:dyDescent="0.25">
      <c r="A440" s="14">
        <v>439</v>
      </c>
      <c r="B440" s="15" t="s">
        <v>575</v>
      </c>
      <c r="C440" s="19">
        <v>1435000</v>
      </c>
      <c r="D440" s="16">
        <v>5775</v>
      </c>
      <c r="E440" s="17" t="s">
        <v>151</v>
      </c>
      <c r="F440" s="20">
        <v>1</v>
      </c>
      <c r="G440" s="20">
        <v>0</v>
      </c>
      <c r="H440" s="20">
        <v>0</v>
      </c>
      <c r="I440" s="17" t="s">
        <v>7</v>
      </c>
      <c r="J440" s="38">
        <f t="shared" si="19"/>
        <v>288260</v>
      </c>
    </row>
    <row r="441" spans="1:10" x14ac:dyDescent="0.25">
      <c r="A441" s="14">
        <v>444</v>
      </c>
      <c r="B441" s="15" t="s">
        <v>576</v>
      </c>
      <c r="C441" s="19">
        <v>158000</v>
      </c>
      <c r="D441" s="16">
        <v>649</v>
      </c>
      <c r="E441" s="17" t="s">
        <v>449</v>
      </c>
      <c r="F441" s="20">
        <v>1</v>
      </c>
      <c r="G441" s="20">
        <v>0</v>
      </c>
      <c r="H441" s="20">
        <v>0</v>
      </c>
      <c r="I441" s="17" t="s">
        <v>7</v>
      </c>
      <c r="J441" s="38">
        <f t="shared" si="19"/>
        <v>0</v>
      </c>
    </row>
    <row r="442" spans="1:10" x14ac:dyDescent="0.25">
      <c r="A442" s="14">
        <v>250</v>
      </c>
      <c r="B442" s="15" t="s">
        <v>577</v>
      </c>
      <c r="C442" s="19">
        <v>122000</v>
      </c>
      <c r="D442" s="16">
        <v>1440</v>
      </c>
      <c r="E442" s="17" t="s">
        <v>73</v>
      </c>
      <c r="F442" s="20">
        <v>1</v>
      </c>
      <c r="G442" s="20">
        <v>0</v>
      </c>
      <c r="H442" s="20">
        <v>0</v>
      </c>
      <c r="I442" s="17" t="s">
        <v>7</v>
      </c>
      <c r="J442" s="38">
        <f t="shared" si="19"/>
        <v>0</v>
      </c>
    </row>
    <row r="443" spans="1:10" x14ac:dyDescent="0.25">
      <c r="A443" s="14">
        <v>215</v>
      </c>
      <c r="B443" s="15" t="s">
        <v>578</v>
      </c>
      <c r="C443" s="19">
        <v>80218000</v>
      </c>
      <c r="D443" s="16">
        <v>116249</v>
      </c>
      <c r="E443" s="17" t="s">
        <v>50</v>
      </c>
      <c r="F443" s="20">
        <v>1</v>
      </c>
      <c r="G443" s="20">
        <v>0</v>
      </c>
      <c r="H443" s="20">
        <v>0</v>
      </c>
      <c r="I443" s="17" t="s">
        <v>7</v>
      </c>
      <c r="J443" s="38">
        <f t="shared" si="19"/>
        <v>2264900</v>
      </c>
    </row>
    <row r="444" spans="1:10" x14ac:dyDescent="0.25">
      <c r="A444" s="14">
        <v>221</v>
      </c>
      <c r="B444" s="15" t="s">
        <v>579</v>
      </c>
      <c r="C444" s="19">
        <v>43870000</v>
      </c>
      <c r="D444" s="16">
        <v>134933</v>
      </c>
      <c r="E444" s="17" t="s">
        <v>580</v>
      </c>
      <c r="F444" s="20">
        <v>1</v>
      </c>
      <c r="G444" s="20">
        <v>0</v>
      </c>
      <c r="H444" s="20">
        <v>0</v>
      </c>
      <c r="I444" s="17" t="s">
        <v>7</v>
      </c>
      <c r="J444" s="38">
        <v>250000</v>
      </c>
    </row>
    <row r="445" spans="1:10" x14ac:dyDescent="0.25">
      <c r="A445" s="14">
        <v>1142</v>
      </c>
      <c r="B445" s="15" t="s">
        <v>581</v>
      </c>
      <c r="C445" s="19">
        <v>172664000</v>
      </c>
      <c r="D445" s="16">
        <v>449995</v>
      </c>
      <c r="E445" s="17" t="s">
        <v>375</v>
      </c>
      <c r="F445" s="20">
        <v>0.99</v>
      </c>
      <c r="G445" s="20">
        <v>0</v>
      </c>
      <c r="H445" s="20">
        <v>0.01</v>
      </c>
      <c r="I445" s="17" t="s">
        <v>7</v>
      </c>
      <c r="J445" s="38">
        <f>VLOOKUP(A445,RANGE2,9,FALSE())</f>
        <v>2676700</v>
      </c>
    </row>
    <row r="446" spans="1:10" x14ac:dyDescent="0.25">
      <c r="A446" s="14">
        <v>16</v>
      </c>
      <c r="B446" s="15" t="s">
        <v>582</v>
      </c>
      <c r="C446" s="19">
        <v>235000</v>
      </c>
      <c r="D446" s="16">
        <v>682</v>
      </c>
      <c r="E446" s="17" t="s">
        <v>339</v>
      </c>
      <c r="F446" s="20">
        <v>1</v>
      </c>
      <c r="G446" s="20">
        <v>0</v>
      </c>
      <c r="H446" s="20">
        <v>0</v>
      </c>
      <c r="I446" s="17" t="s">
        <v>7</v>
      </c>
      <c r="J446" s="38">
        <f>VLOOKUP(A446,RANGE2,9,FALSE())</f>
        <v>0</v>
      </c>
    </row>
    <row r="447" spans="1:10" x14ac:dyDescent="0.25">
      <c r="A447" s="14">
        <v>627</v>
      </c>
      <c r="B447" s="15" t="s">
        <v>583</v>
      </c>
      <c r="C447" s="19">
        <v>1716000</v>
      </c>
      <c r="D447" s="16">
        <v>7024</v>
      </c>
      <c r="E447" s="17" t="s">
        <v>242</v>
      </c>
      <c r="F447" s="20">
        <v>1</v>
      </c>
      <c r="G447" s="20">
        <v>0</v>
      </c>
      <c r="H447" s="20">
        <v>0</v>
      </c>
      <c r="I447" s="17" t="s">
        <v>7</v>
      </c>
      <c r="J447" s="38">
        <v>585770</v>
      </c>
    </row>
    <row r="448" spans="1:10" x14ac:dyDescent="0.25">
      <c r="A448" s="14">
        <v>247</v>
      </c>
      <c r="B448" s="15" t="s">
        <v>584</v>
      </c>
      <c r="C448" s="19">
        <v>199000</v>
      </c>
      <c r="D448" s="16">
        <v>1170</v>
      </c>
      <c r="E448" s="17" t="s">
        <v>585</v>
      </c>
      <c r="F448" s="20">
        <v>1</v>
      </c>
      <c r="G448" s="20">
        <v>0</v>
      </c>
      <c r="H448" s="20">
        <v>0</v>
      </c>
      <c r="I448" s="17" t="s">
        <v>7</v>
      </c>
      <c r="J448" s="38">
        <f>VLOOKUP(A448,RANGE2,9,FALSE())</f>
        <v>2059</v>
      </c>
    </row>
    <row r="449" spans="1:11" x14ac:dyDescent="0.25">
      <c r="A449" s="14">
        <v>272</v>
      </c>
      <c r="B449" s="15" t="s">
        <v>586</v>
      </c>
      <c r="C449" s="19">
        <v>340000</v>
      </c>
      <c r="D449" s="16">
        <v>2077</v>
      </c>
      <c r="E449" s="17" t="s">
        <v>44</v>
      </c>
      <c r="F449" s="20">
        <v>1</v>
      </c>
      <c r="G449" s="20">
        <v>0</v>
      </c>
      <c r="H449" s="20">
        <v>0</v>
      </c>
      <c r="I449" s="17" t="s">
        <v>7</v>
      </c>
      <c r="J449" s="38">
        <f>VLOOKUP(A449,RANGE2,9,FALSE())</f>
        <v>0</v>
      </c>
    </row>
    <row r="450" spans="1:11" x14ac:dyDescent="0.25">
      <c r="A450" s="14">
        <v>1143</v>
      </c>
      <c r="B450" s="15" t="s">
        <v>587</v>
      </c>
      <c r="C450" s="19">
        <v>44998000</v>
      </c>
      <c r="D450" s="16">
        <v>130048</v>
      </c>
      <c r="E450" s="17" t="s">
        <v>110</v>
      </c>
      <c r="F450" s="20">
        <v>0.05</v>
      </c>
      <c r="G450" s="20">
        <v>0</v>
      </c>
      <c r="H450" s="20">
        <v>0.95</v>
      </c>
      <c r="I450" s="17" t="s">
        <v>9</v>
      </c>
      <c r="J450" s="38">
        <f>VLOOKUP(A450,RANGE2,9,FALSE())</f>
        <v>7494499.5365000004</v>
      </c>
    </row>
    <row r="451" spans="1:11" x14ac:dyDescent="0.25">
      <c r="A451" s="14">
        <v>1164</v>
      </c>
      <c r="B451" s="15" t="s">
        <v>588</v>
      </c>
      <c r="C451" s="19">
        <v>6812000</v>
      </c>
      <c r="D451" s="16">
        <v>13837</v>
      </c>
      <c r="E451" s="17" t="s">
        <v>112</v>
      </c>
      <c r="F451" s="20">
        <v>0</v>
      </c>
      <c r="G451" s="20">
        <v>0</v>
      </c>
      <c r="H451" s="20">
        <v>1</v>
      </c>
      <c r="I451" s="17" t="s">
        <v>9</v>
      </c>
      <c r="J451" s="38" t="s">
        <v>35</v>
      </c>
    </row>
    <row r="452" spans="1:11" x14ac:dyDescent="0.25">
      <c r="A452" s="14">
        <v>596</v>
      </c>
      <c r="B452" s="15" t="s">
        <v>589</v>
      </c>
      <c r="C452" s="19">
        <v>2392000</v>
      </c>
      <c r="D452" s="16">
        <v>21176</v>
      </c>
      <c r="E452" s="17" t="s">
        <v>242</v>
      </c>
      <c r="F452" s="20">
        <v>0</v>
      </c>
      <c r="G452" s="20">
        <v>1</v>
      </c>
      <c r="H452" s="20">
        <v>0</v>
      </c>
      <c r="I452" s="17" t="s">
        <v>8</v>
      </c>
      <c r="J452" s="38">
        <f>VLOOKUP(A452,RANGE2,9,FALSE())</f>
        <v>70520.75</v>
      </c>
    </row>
    <row r="453" spans="1:11" x14ac:dyDescent="0.25">
      <c r="A453" s="14">
        <v>598</v>
      </c>
      <c r="B453" s="15" t="s">
        <v>590</v>
      </c>
      <c r="C453" s="19">
        <v>4085000</v>
      </c>
      <c r="D453" s="16">
        <v>14940</v>
      </c>
      <c r="E453" s="17" t="s">
        <v>112</v>
      </c>
      <c r="F453" s="20">
        <v>0</v>
      </c>
      <c r="G453" s="20">
        <v>1</v>
      </c>
      <c r="H453" s="20">
        <v>0</v>
      </c>
      <c r="I453" s="17" t="s">
        <v>8</v>
      </c>
      <c r="J453" s="38">
        <f>VLOOKUP(A453,RANGE2,9,FALSE())</f>
        <v>0</v>
      </c>
    </row>
    <row r="454" spans="1:11" x14ac:dyDescent="0.25">
      <c r="A454" s="14">
        <v>2151</v>
      </c>
      <c r="B454" s="15" t="s">
        <v>591</v>
      </c>
      <c r="C454" s="19">
        <v>30829148</v>
      </c>
      <c r="D454" s="16">
        <v>83447</v>
      </c>
      <c r="E454" s="17">
        <v>2024</v>
      </c>
      <c r="F454" s="20">
        <v>0</v>
      </c>
      <c r="G454" s="20">
        <v>1</v>
      </c>
      <c r="H454" s="20">
        <v>0</v>
      </c>
      <c r="I454" s="17" t="s">
        <v>8</v>
      </c>
      <c r="J454" s="38">
        <f>VLOOKUP(A454,RANGE2,9,FALSE())</f>
        <v>0</v>
      </c>
    </row>
    <row r="455" spans="1:11" x14ac:dyDescent="0.25">
      <c r="A455" s="14">
        <v>54</v>
      </c>
      <c r="B455" s="15" t="s">
        <v>592</v>
      </c>
      <c r="C455" s="19">
        <v>6872000</v>
      </c>
      <c r="D455" s="16">
        <v>20752</v>
      </c>
      <c r="E455" s="17" t="s">
        <v>593</v>
      </c>
      <c r="F455" s="20">
        <v>1</v>
      </c>
      <c r="G455" s="20">
        <v>0</v>
      </c>
      <c r="H455" s="20">
        <v>0</v>
      </c>
      <c r="I455" s="17" t="s">
        <v>7</v>
      </c>
      <c r="J455" s="38">
        <f>VLOOKUP(A455,RANGE2,9,FALSE())</f>
        <v>303618.08100000001</v>
      </c>
    </row>
    <row r="456" spans="1:11" x14ac:dyDescent="0.25">
      <c r="A456" s="14">
        <v>3759</v>
      </c>
      <c r="B456" s="15" t="s">
        <v>594</v>
      </c>
      <c r="C456" s="19">
        <v>22262000</v>
      </c>
      <c r="D456" s="16">
        <v>60094</v>
      </c>
      <c r="E456" s="17" t="s">
        <v>77</v>
      </c>
      <c r="F456" s="20">
        <v>0.23</v>
      </c>
      <c r="G456" s="20">
        <v>0</v>
      </c>
      <c r="H456" s="20">
        <v>0.77</v>
      </c>
      <c r="I456" s="17" t="s">
        <v>9</v>
      </c>
      <c r="J456" s="38" t="s">
        <v>35</v>
      </c>
    </row>
    <row r="457" spans="1:11" x14ac:dyDescent="0.25">
      <c r="A457" s="14">
        <v>3760</v>
      </c>
      <c r="B457" s="15" t="s">
        <v>595</v>
      </c>
      <c r="C457" s="19">
        <v>20962000</v>
      </c>
      <c r="D457" s="16">
        <v>64198</v>
      </c>
      <c r="E457" s="17" t="s">
        <v>142</v>
      </c>
      <c r="F457" s="20">
        <v>0</v>
      </c>
      <c r="G457" s="20">
        <v>0</v>
      </c>
      <c r="H457" s="20">
        <v>1</v>
      </c>
      <c r="I457" s="17" t="s">
        <v>9</v>
      </c>
      <c r="J457" s="38" t="s">
        <v>35</v>
      </c>
    </row>
    <row r="458" spans="1:11" x14ac:dyDescent="0.25">
      <c r="A458" s="14">
        <v>3758</v>
      </c>
      <c r="B458" s="15" t="s">
        <v>596</v>
      </c>
      <c r="C458" s="19">
        <v>54359000</v>
      </c>
      <c r="D458" s="16">
        <v>72517</v>
      </c>
      <c r="E458" s="17" t="s">
        <v>71</v>
      </c>
      <c r="F458" s="20">
        <v>1</v>
      </c>
      <c r="G458" s="20">
        <v>0</v>
      </c>
      <c r="H458" s="20">
        <v>0</v>
      </c>
      <c r="I458" s="17" t="s">
        <v>7</v>
      </c>
      <c r="J458" s="38" t="s">
        <v>35</v>
      </c>
      <c r="K458" t="s">
        <v>729</v>
      </c>
    </row>
    <row r="459" spans="1:11" x14ac:dyDescent="0.25">
      <c r="A459" s="14">
        <v>604</v>
      </c>
      <c r="B459" s="15" t="s">
        <v>597</v>
      </c>
      <c r="C459" s="19">
        <v>1591000</v>
      </c>
      <c r="D459" s="16">
        <v>1937</v>
      </c>
      <c r="E459" s="17" t="s">
        <v>88</v>
      </c>
      <c r="F459" s="20">
        <v>1</v>
      </c>
      <c r="G459" s="20">
        <v>0</v>
      </c>
      <c r="H459" s="20">
        <v>0</v>
      </c>
      <c r="I459" s="17" t="s">
        <v>7</v>
      </c>
      <c r="J459" s="38" t="s">
        <v>35</v>
      </c>
      <c r="K459" t="s">
        <v>729</v>
      </c>
    </row>
    <row r="460" spans="1:11" x14ac:dyDescent="0.25">
      <c r="A460" s="14">
        <v>2837</v>
      </c>
      <c r="B460" s="15" t="s">
        <v>598</v>
      </c>
      <c r="C460" s="19">
        <v>1199000</v>
      </c>
      <c r="D460" s="16">
        <v>8264</v>
      </c>
      <c r="E460" s="17" t="s">
        <v>58</v>
      </c>
      <c r="F460" s="20">
        <v>0</v>
      </c>
      <c r="G460" s="20">
        <v>1</v>
      </c>
      <c r="H460" s="20">
        <v>0</v>
      </c>
      <c r="I460" s="17" t="s">
        <v>8</v>
      </c>
      <c r="J460" s="38">
        <f t="shared" ref="J460:J473" si="20">VLOOKUP(A460,RANGE2,9,FALSE())</f>
        <v>60740.5</v>
      </c>
    </row>
    <row r="461" spans="1:11" x14ac:dyDescent="0.25">
      <c r="A461" s="14">
        <v>2838</v>
      </c>
      <c r="B461" s="15" t="s">
        <v>599</v>
      </c>
      <c r="C461" s="19">
        <v>1199000</v>
      </c>
      <c r="D461" s="16">
        <v>8264</v>
      </c>
      <c r="E461" s="17" t="s">
        <v>58</v>
      </c>
      <c r="F461" s="20">
        <v>0</v>
      </c>
      <c r="G461" s="20">
        <v>1</v>
      </c>
      <c r="H461" s="20">
        <v>0</v>
      </c>
      <c r="I461" s="17" t="s">
        <v>8</v>
      </c>
      <c r="J461" s="38">
        <f t="shared" si="20"/>
        <v>59711</v>
      </c>
    </row>
    <row r="462" spans="1:11" x14ac:dyDescent="0.25">
      <c r="A462" s="14">
        <v>2839</v>
      </c>
      <c r="B462" s="15" t="s">
        <v>600</v>
      </c>
      <c r="C462" s="19">
        <v>931000</v>
      </c>
      <c r="D462" s="16">
        <v>6375</v>
      </c>
      <c r="E462" s="17" t="s">
        <v>58</v>
      </c>
      <c r="F462" s="20">
        <v>0</v>
      </c>
      <c r="G462" s="20">
        <v>1</v>
      </c>
      <c r="H462" s="20">
        <v>0</v>
      </c>
      <c r="I462" s="17" t="s">
        <v>8</v>
      </c>
      <c r="J462" s="38">
        <f t="shared" si="20"/>
        <v>46842.25</v>
      </c>
    </row>
    <row r="463" spans="1:11" x14ac:dyDescent="0.25">
      <c r="A463" s="14">
        <v>214</v>
      </c>
      <c r="B463" s="15" t="s">
        <v>601</v>
      </c>
      <c r="C463" s="19">
        <v>67503000</v>
      </c>
      <c r="D463" s="16">
        <v>104604</v>
      </c>
      <c r="E463" s="17" t="s">
        <v>50</v>
      </c>
      <c r="F463" s="20">
        <v>1</v>
      </c>
      <c r="G463" s="20">
        <v>0</v>
      </c>
      <c r="H463" s="20">
        <v>0</v>
      </c>
      <c r="I463" s="17" t="s">
        <v>7</v>
      </c>
      <c r="J463" s="38">
        <f t="shared" si="20"/>
        <v>30267.3</v>
      </c>
    </row>
    <row r="464" spans="1:11" x14ac:dyDescent="0.25">
      <c r="A464" s="14">
        <v>260</v>
      </c>
      <c r="B464" s="15" t="s">
        <v>602</v>
      </c>
      <c r="C464" s="19">
        <v>27143000</v>
      </c>
      <c r="D464" s="16">
        <v>90422</v>
      </c>
      <c r="E464" s="17" t="s">
        <v>58</v>
      </c>
      <c r="F464" s="20">
        <v>1</v>
      </c>
      <c r="G464" s="20">
        <v>0</v>
      </c>
      <c r="H464" s="20">
        <v>0</v>
      </c>
      <c r="I464" s="17" t="s">
        <v>7</v>
      </c>
      <c r="J464" s="38">
        <f t="shared" si="20"/>
        <v>319659.75</v>
      </c>
    </row>
    <row r="465" spans="1:11" x14ac:dyDescent="0.25">
      <c r="A465" s="14">
        <v>2440</v>
      </c>
      <c r="B465" s="15" t="s">
        <v>603</v>
      </c>
      <c r="C465" s="19">
        <v>4119000</v>
      </c>
      <c r="D465" s="16">
        <v>27662</v>
      </c>
      <c r="E465" s="17" t="s">
        <v>484</v>
      </c>
      <c r="F465" s="20">
        <v>0</v>
      </c>
      <c r="G465" s="20">
        <v>1</v>
      </c>
      <c r="H465" s="20">
        <v>0</v>
      </c>
      <c r="I465" s="17" t="s">
        <v>8</v>
      </c>
      <c r="J465" s="38">
        <f t="shared" si="20"/>
        <v>147228.79500000001</v>
      </c>
    </row>
    <row r="466" spans="1:11" x14ac:dyDescent="0.25">
      <c r="A466" s="14">
        <v>57</v>
      </c>
      <c r="B466" s="15" t="s">
        <v>604</v>
      </c>
      <c r="C466" s="19">
        <v>80254000</v>
      </c>
      <c r="D466" s="16">
        <v>123399</v>
      </c>
      <c r="E466" s="17" t="s">
        <v>44</v>
      </c>
      <c r="F466" s="20">
        <v>1</v>
      </c>
      <c r="G466" s="20">
        <v>0</v>
      </c>
      <c r="H466" s="20">
        <v>0</v>
      </c>
      <c r="I466" s="17" t="s">
        <v>7</v>
      </c>
      <c r="J466" s="38">
        <f t="shared" si="20"/>
        <v>82360</v>
      </c>
    </row>
    <row r="467" spans="1:11" x14ac:dyDescent="0.25">
      <c r="A467" s="14">
        <v>2080</v>
      </c>
      <c r="B467" s="15" t="s">
        <v>605</v>
      </c>
      <c r="C467" s="19">
        <v>866000</v>
      </c>
      <c r="D467" s="16">
        <v>7909</v>
      </c>
      <c r="E467" s="17" t="s">
        <v>240</v>
      </c>
      <c r="F467" s="20">
        <v>0</v>
      </c>
      <c r="G467" s="20">
        <v>1</v>
      </c>
      <c r="H467" s="20">
        <v>0</v>
      </c>
      <c r="I467" s="17" t="s">
        <v>8</v>
      </c>
      <c r="J467" s="38">
        <f t="shared" si="20"/>
        <v>1003247.75</v>
      </c>
    </row>
    <row r="468" spans="1:11" x14ac:dyDescent="0.25">
      <c r="A468" s="14">
        <v>1</v>
      </c>
      <c r="B468" s="15" t="s">
        <v>606</v>
      </c>
      <c r="C468" s="19">
        <v>34579000</v>
      </c>
      <c r="D468" s="16">
        <v>52141</v>
      </c>
      <c r="E468" s="17" t="s">
        <v>231</v>
      </c>
      <c r="F468" s="20">
        <v>1</v>
      </c>
      <c r="G468" s="20">
        <v>0</v>
      </c>
      <c r="H468" s="20">
        <v>0</v>
      </c>
      <c r="I468" s="17" t="s">
        <v>7</v>
      </c>
      <c r="J468" s="38">
        <f t="shared" si="20"/>
        <v>2455357.5</v>
      </c>
    </row>
    <row r="469" spans="1:11" x14ac:dyDescent="0.25">
      <c r="A469" s="14">
        <v>58</v>
      </c>
      <c r="B469" s="15" t="s">
        <v>607</v>
      </c>
      <c r="C469" s="19">
        <v>13906000</v>
      </c>
      <c r="D469" s="16">
        <v>27997</v>
      </c>
      <c r="E469" s="17" t="s">
        <v>190</v>
      </c>
      <c r="F469" s="20">
        <v>1</v>
      </c>
      <c r="G469" s="20">
        <v>0</v>
      </c>
      <c r="H469" s="20">
        <v>0</v>
      </c>
      <c r="I469" s="17" t="s">
        <v>7</v>
      </c>
      <c r="J469" s="38">
        <f t="shared" si="20"/>
        <v>149277.5</v>
      </c>
    </row>
    <row r="470" spans="1:11" x14ac:dyDescent="0.25">
      <c r="A470" s="14">
        <v>440</v>
      </c>
      <c r="B470" s="15" t="s">
        <v>608</v>
      </c>
      <c r="C470" s="19">
        <v>38752000</v>
      </c>
      <c r="D470" s="16">
        <v>43007</v>
      </c>
      <c r="E470" s="17" t="s">
        <v>44</v>
      </c>
      <c r="F470" s="20">
        <v>1</v>
      </c>
      <c r="G470" s="20">
        <v>0</v>
      </c>
      <c r="H470" s="20">
        <v>0</v>
      </c>
      <c r="I470" s="17" t="s">
        <v>7</v>
      </c>
      <c r="J470" s="38">
        <f t="shared" si="20"/>
        <v>14618.9</v>
      </c>
    </row>
    <row r="471" spans="1:11" x14ac:dyDescent="0.25">
      <c r="A471" s="14">
        <v>396</v>
      </c>
      <c r="B471" s="15" t="s">
        <v>609</v>
      </c>
      <c r="C471" s="19">
        <v>13775000</v>
      </c>
      <c r="D471" s="16">
        <v>38301</v>
      </c>
      <c r="E471" s="17" t="s">
        <v>168</v>
      </c>
      <c r="F471" s="20">
        <v>0</v>
      </c>
      <c r="G471" s="20">
        <v>1</v>
      </c>
      <c r="H471" s="20">
        <v>0</v>
      </c>
      <c r="I471" s="17" t="s">
        <v>8</v>
      </c>
      <c r="J471" s="38">
        <f t="shared" si="20"/>
        <v>241726.6</v>
      </c>
    </row>
    <row r="472" spans="1:11" x14ac:dyDescent="0.25">
      <c r="A472" s="14">
        <v>550</v>
      </c>
      <c r="B472" s="15" t="s">
        <v>610</v>
      </c>
      <c r="C472" s="19">
        <v>17959000</v>
      </c>
      <c r="D472" s="16">
        <v>34608</v>
      </c>
      <c r="E472" s="17" t="s">
        <v>77</v>
      </c>
      <c r="F472" s="20">
        <v>1</v>
      </c>
      <c r="G472" s="20">
        <v>0</v>
      </c>
      <c r="H472" s="20">
        <v>0</v>
      </c>
      <c r="I472" s="17" t="s">
        <v>7</v>
      </c>
      <c r="J472" s="38">
        <f t="shared" si="20"/>
        <v>387400.85</v>
      </c>
    </row>
    <row r="473" spans="1:11" x14ac:dyDescent="0.25">
      <c r="A473" s="14">
        <v>1280</v>
      </c>
      <c r="B473" s="15" t="s">
        <v>611</v>
      </c>
      <c r="C473" s="19">
        <v>36921000</v>
      </c>
      <c r="D473" s="16">
        <v>92058</v>
      </c>
      <c r="E473" s="17" t="s">
        <v>612</v>
      </c>
      <c r="F473" s="20">
        <v>1</v>
      </c>
      <c r="G473" s="20">
        <v>0</v>
      </c>
      <c r="H473" s="20">
        <v>0</v>
      </c>
      <c r="I473" s="17" t="s">
        <v>7</v>
      </c>
      <c r="J473" s="38">
        <f t="shared" si="20"/>
        <v>0</v>
      </c>
    </row>
    <row r="474" spans="1:11" x14ac:dyDescent="0.25">
      <c r="A474" s="14">
        <v>5307</v>
      </c>
      <c r="B474" s="15" t="s">
        <v>613</v>
      </c>
      <c r="C474" s="19">
        <v>137321000</v>
      </c>
      <c r="D474" s="16">
        <v>287419</v>
      </c>
      <c r="E474" s="17" t="s">
        <v>246</v>
      </c>
      <c r="F474" s="20">
        <v>0</v>
      </c>
      <c r="G474" s="20">
        <v>1</v>
      </c>
      <c r="H474" s="20">
        <v>0</v>
      </c>
      <c r="I474" s="17" t="s">
        <v>8</v>
      </c>
      <c r="J474" s="38" t="s">
        <v>35</v>
      </c>
    </row>
    <row r="475" spans="1:11" x14ac:dyDescent="0.25">
      <c r="A475" s="14">
        <v>5320</v>
      </c>
      <c r="B475" s="15" t="s">
        <v>614</v>
      </c>
      <c r="C475" s="19">
        <v>5073000</v>
      </c>
      <c r="D475" s="16">
        <v>1667</v>
      </c>
      <c r="E475" s="17" t="s">
        <v>144</v>
      </c>
      <c r="F475" s="20">
        <v>0</v>
      </c>
      <c r="G475" s="20">
        <v>1</v>
      </c>
      <c r="H475" s="20">
        <v>0</v>
      </c>
      <c r="I475" s="17" t="s">
        <v>8</v>
      </c>
      <c r="J475" s="38" t="s">
        <v>35</v>
      </c>
    </row>
    <row r="476" spans="1:11" x14ac:dyDescent="0.25">
      <c r="A476" s="14">
        <v>2374</v>
      </c>
      <c r="B476" s="15" t="s">
        <v>615</v>
      </c>
      <c r="C476" s="19">
        <v>34835000</v>
      </c>
      <c r="D476" s="16">
        <v>66957</v>
      </c>
      <c r="E476" s="17" t="s">
        <v>265</v>
      </c>
      <c r="F476" s="20">
        <v>0.08</v>
      </c>
      <c r="G476" s="20">
        <v>0.92</v>
      </c>
      <c r="H476" s="20">
        <v>0</v>
      </c>
      <c r="I476" s="17" t="s">
        <v>8</v>
      </c>
      <c r="J476" s="38">
        <f>VLOOKUP(A476,RANGE2,9,FALSE())</f>
        <v>26215.187999999998</v>
      </c>
    </row>
    <row r="477" spans="1:11" x14ac:dyDescent="0.25">
      <c r="A477" s="14">
        <v>2144</v>
      </c>
      <c r="B477" s="15" t="s">
        <v>616</v>
      </c>
      <c r="C477" s="19">
        <v>14709000</v>
      </c>
      <c r="D477" s="16">
        <v>30979</v>
      </c>
      <c r="E477" s="17" t="s">
        <v>56</v>
      </c>
      <c r="F477" s="20">
        <v>0.03</v>
      </c>
      <c r="G477" s="20">
        <v>0.97</v>
      </c>
      <c r="H477" s="20">
        <v>0</v>
      </c>
      <c r="I477" s="17" t="s">
        <v>8</v>
      </c>
      <c r="J477" s="38" t="s">
        <v>35</v>
      </c>
      <c r="K477" t="s">
        <v>729</v>
      </c>
    </row>
    <row r="478" spans="1:11" x14ac:dyDescent="0.25">
      <c r="A478" s="14">
        <v>261</v>
      </c>
      <c r="B478" s="15" t="s">
        <v>617</v>
      </c>
      <c r="C478" s="19">
        <v>10117000</v>
      </c>
      <c r="D478" s="16">
        <v>45164</v>
      </c>
      <c r="E478" s="17" t="s">
        <v>58</v>
      </c>
      <c r="F478" s="20">
        <v>0</v>
      </c>
      <c r="G478" s="20">
        <v>1</v>
      </c>
      <c r="H478" s="20">
        <v>0</v>
      </c>
      <c r="I478" s="17" t="s">
        <v>8</v>
      </c>
      <c r="J478" s="38">
        <f>VLOOKUP(A478,RANGE2,9,FALSE())</f>
        <v>72065</v>
      </c>
    </row>
    <row r="479" spans="1:11" x14ac:dyDescent="0.25">
      <c r="A479" s="14">
        <v>1760</v>
      </c>
      <c r="B479" s="15" t="s">
        <v>618</v>
      </c>
      <c r="C479" s="19">
        <v>106606000</v>
      </c>
      <c r="D479" s="16">
        <v>142144</v>
      </c>
      <c r="E479" s="17" t="s">
        <v>44</v>
      </c>
      <c r="F479" s="20">
        <v>1</v>
      </c>
      <c r="G479" s="20">
        <v>0</v>
      </c>
      <c r="H479" s="20">
        <v>0</v>
      </c>
      <c r="I479" s="17" t="s">
        <v>7</v>
      </c>
      <c r="J479" s="38">
        <f>VLOOKUP(A479,RANGE2,9,FALSE())</f>
        <v>113142.05</v>
      </c>
    </row>
    <row r="480" spans="1:11" x14ac:dyDescent="0.25">
      <c r="A480" s="14">
        <v>1193</v>
      </c>
      <c r="B480" s="15" t="s">
        <v>619</v>
      </c>
      <c r="C480" s="19">
        <v>88800000</v>
      </c>
      <c r="D480" s="16">
        <v>95855</v>
      </c>
      <c r="E480" s="17">
        <v>2025</v>
      </c>
      <c r="F480" s="20">
        <v>1</v>
      </c>
      <c r="G480" s="20">
        <v>0</v>
      </c>
      <c r="H480" s="20">
        <v>0</v>
      </c>
      <c r="I480" s="17" t="s">
        <v>7</v>
      </c>
      <c r="J480" s="38">
        <f>VLOOKUP(A480,RANGE2,9,FALSE())</f>
        <v>0</v>
      </c>
    </row>
    <row r="481" spans="1:10" x14ac:dyDescent="0.25">
      <c r="A481" s="14">
        <v>1693</v>
      </c>
      <c r="B481" s="15" t="s">
        <v>620</v>
      </c>
      <c r="C481" s="19">
        <v>1504000</v>
      </c>
      <c r="D481" s="16">
        <v>24142</v>
      </c>
      <c r="E481" s="17" t="s">
        <v>229</v>
      </c>
      <c r="F481" s="20">
        <v>0</v>
      </c>
      <c r="G481" s="20">
        <v>0</v>
      </c>
      <c r="H481" s="20">
        <v>1</v>
      </c>
      <c r="I481" s="17" t="s">
        <v>9</v>
      </c>
      <c r="J481" s="38" t="s">
        <v>35</v>
      </c>
    </row>
    <row r="482" spans="1:10" x14ac:dyDescent="0.25">
      <c r="A482" s="14">
        <v>234</v>
      </c>
      <c r="B482" s="15" t="s">
        <v>621</v>
      </c>
      <c r="C482" s="19">
        <v>7039000</v>
      </c>
      <c r="D482" s="16">
        <v>14252</v>
      </c>
      <c r="E482" s="17" t="s">
        <v>104</v>
      </c>
      <c r="F482" s="20">
        <v>1</v>
      </c>
      <c r="G482" s="20">
        <v>0</v>
      </c>
      <c r="H482" s="20">
        <v>0</v>
      </c>
      <c r="I482" s="17" t="s">
        <v>7</v>
      </c>
      <c r="J482" s="38">
        <f t="shared" ref="J482:J489" si="21">VLOOKUP(A482,RANGE2,9,FALSE())</f>
        <v>41591.800000000003</v>
      </c>
    </row>
    <row r="483" spans="1:10" x14ac:dyDescent="0.25">
      <c r="A483" s="14">
        <v>528</v>
      </c>
      <c r="B483" s="15" t="s">
        <v>622</v>
      </c>
      <c r="C483" s="19">
        <v>26841000</v>
      </c>
      <c r="D483" s="16">
        <v>104089</v>
      </c>
      <c r="E483" s="17" t="s">
        <v>176</v>
      </c>
      <c r="F483" s="20">
        <v>1</v>
      </c>
      <c r="G483" s="20">
        <v>0</v>
      </c>
      <c r="H483" s="20">
        <v>0</v>
      </c>
      <c r="I483" s="17" t="s">
        <v>7</v>
      </c>
      <c r="J483" s="38">
        <f t="shared" si="21"/>
        <v>2658169</v>
      </c>
    </row>
    <row r="484" spans="1:10" x14ac:dyDescent="0.25">
      <c r="A484" s="14">
        <v>5262</v>
      </c>
      <c r="B484" s="15" t="s">
        <v>623</v>
      </c>
      <c r="C484" s="19">
        <v>13849000</v>
      </c>
      <c r="D484" s="16">
        <v>49975</v>
      </c>
      <c r="E484" s="17" t="s">
        <v>110</v>
      </c>
      <c r="F484" s="20">
        <v>1</v>
      </c>
      <c r="G484" s="20">
        <v>0</v>
      </c>
      <c r="H484" s="20">
        <v>0</v>
      </c>
      <c r="I484" s="17" t="s">
        <v>7</v>
      </c>
      <c r="J484" s="38">
        <f t="shared" si="21"/>
        <v>1297170</v>
      </c>
    </row>
    <row r="485" spans="1:10" x14ac:dyDescent="0.25">
      <c r="A485" s="14">
        <v>330</v>
      </c>
      <c r="B485" s="15" t="s">
        <v>624</v>
      </c>
      <c r="C485" s="19">
        <v>155000</v>
      </c>
      <c r="D485" s="16">
        <v>183</v>
      </c>
      <c r="E485" s="17" t="s">
        <v>435</v>
      </c>
      <c r="F485" s="20">
        <v>1</v>
      </c>
      <c r="G485" s="20">
        <v>0</v>
      </c>
      <c r="H485" s="20">
        <v>0</v>
      </c>
      <c r="I485" s="17" t="s">
        <v>7</v>
      </c>
      <c r="J485" s="38">
        <f t="shared" si="21"/>
        <v>0</v>
      </c>
    </row>
    <row r="486" spans="1:10" x14ac:dyDescent="0.25">
      <c r="A486" s="14">
        <v>556</v>
      </c>
      <c r="B486" s="15" t="s">
        <v>625</v>
      </c>
      <c r="C486" s="19">
        <v>35129000</v>
      </c>
      <c r="D486" s="16">
        <v>79900</v>
      </c>
      <c r="E486" s="17" t="s">
        <v>77</v>
      </c>
      <c r="F486" s="20">
        <v>0</v>
      </c>
      <c r="G486" s="20">
        <v>1</v>
      </c>
      <c r="H486" s="20">
        <v>0</v>
      </c>
      <c r="I486" s="17" t="s">
        <v>8</v>
      </c>
      <c r="J486" s="38">
        <f t="shared" si="21"/>
        <v>61580.572</v>
      </c>
    </row>
    <row r="487" spans="1:10" x14ac:dyDescent="0.25">
      <c r="A487" s="14">
        <v>2071</v>
      </c>
      <c r="B487" s="15" t="s">
        <v>626</v>
      </c>
      <c r="C487" s="19">
        <v>913000</v>
      </c>
      <c r="D487" s="16">
        <v>7509</v>
      </c>
      <c r="E487" s="17" t="s">
        <v>240</v>
      </c>
      <c r="F487" s="20">
        <v>0</v>
      </c>
      <c r="G487" s="20">
        <v>1</v>
      </c>
      <c r="H487" s="20">
        <v>0</v>
      </c>
      <c r="I487" s="17" t="s">
        <v>8</v>
      </c>
      <c r="J487" s="38">
        <f t="shared" si="21"/>
        <v>675352</v>
      </c>
    </row>
    <row r="488" spans="1:10" x14ac:dyDescent="0.25">
      <c r="A488" s="14">
        <v>2833</v>
      </c>
      <c r="B488" s="15" t="s">
        <v>627</v>
      </c>
      <c r="C488" s="19">
        <v>795000</v>
      </c>
      <c r="D488" s="16">
        <v>6465</v>
      </c>
      <c r="E488" s="17" t="s">
        <v>58</v>
      </c>
      <c r="F488" s="20">
        <v>0</v>
      </c>
      <c r="G488" s="20">
        <v>1</v>
      </c>
      <c r="H488" s="20">
        <v>0</v>
      </c>
      <c r="I488" s="17" t="s">
        <v>8</v>
      </c>
      <c r="J488" s="38">
        <f t="shared" si="21"/>
        <v>41180</v>
      </c>
    </row>
    <row r="489" spans="1:10" x14ac:dyDescent="0.25">
      <c r="A489" s="14">
        <v>2834</v>
      </c>
      <c r="B489" s="15" t="s">
        <v>628</v>
      </c>
      <c r="C489" s="19">
        <v>906000</v>
      </c>
      <c r="D489" s="16">
        <v>6270</v>
      </c>
      <c r="E489" s="17" t="s">
        <v>58</v>
      </c>
      <c r="F489" s="20">
        <v>0</v>
      </c>
      <c r="G489" s="20">
        <v>1</v>
      </c>
      <c r="H489" s="20">
        <v>0</v>
      </c>
      <c r="I489" s="17" t="s">
        <v>8</v>
      </c>
      <c r="J489" s="38">
        <f t="shared" si="21"/>
        <v>41180</v>
      </c>
    </row>
    <row r="490" spans="1:10" x14ac:dyDescent="0.25">
      <c r="A490" s="14">
        <v>7185</v>
      </c>
      <c r="B490" s="15" t="s">
        <v>629</v>
      </c>
      <c r="C490" s="19">
        <v>53438000</v>
      </c>
      <c r="D490" s="16">
        <v>20285</v>
      </c>
      <c r="E490" s="17" t="s">
        <v>83</v>
      </c>
      <c r="F490" s="20">
        <v>1</v>
      </c>
      <c r="G490" s="20">
        <v>0</v>
      </c>
      <c r="H490" s="20">
        <v>0</v>
      </c>
      <c r="I490" s="17" t="s">
        <v>7</v>
      </c>
      <c r="J490" s="38">
        <v>0</v>
      </c>
    </row>
    <row r="491" spans="1:10" x14ac:dyDescent="0.25">
      <c r="A491" s="14">
        <v>72</v>
      </c>
      <c r="B491" s="15" t="s">
        <v>630</v>
      </c>
      <c r="C491" s="19">
        <v>54167000</v>
      </c>
      <c r="D491" s="16">
        <v>57553</v>
      </c>
      <c r="E491" s="17" t="s">
        <v>112</v>
      </c>
      <c r="F491" s="20">
        <v>1</v>
      </c>
      <c r="G491" s="20">
        <v>0</v>
      </c>
      <c r="H491" s="20">
        <v>0</v>
      </c>
      <c r="I491" s="17" t="s">
        <v>7</v>
      </c>
      <c r="J491" s="38">
        <f>VLOOKUP(A491,RANGE2,9,FALSE())</f>
        <v>41180</v>
      </c>
    </row>
    <row r="492" spans="1:10" x14ac:dyDescent="0.25">
      <c r="A492" s="14">
        <v>71</v>
      </c>
      <c r="B492" s="15" t="s">
        <v>631</v>
      </c>
      <c r="C492" s="19">
        <v>50748000</v>
      </c>
      <c r="D492" s="16">
        <v>43143</v>
      </c>
      <c r="E492" s="17" t="s">
        <v>112</v>
      </c>
      <c r="F492" s="20">
        <v>1</v>
      </c>
      <c r="G492" s="20">
        <v>0</v>
      </c>
      <c r="H492" s="20">
        <v>0</v>
      </c>
      <c r="I492" s="17" t="s">
        <v>7</v>
      </c>
      <c r="J492" s="38">
        <f>VLOOKUP(A492,RANGE2,9,FALSE())</f>
        <v>51475</v>
      </c>
    </row>
    <row r="493" spans="1:10" x14ac:dyDescent="0.25">
      <c r="A493" s="14">
        <v>1154</v>
      </c>
      <c r="B493" s="15" t="s">
        <v>632</v>
      </c>
      <c r="C493" s="19">
        <v>39094000</v>
      </c>
      <c r="D493" s="16">
        <v>433863</v>
      </c>
      <c r="E493" s="17" t="s">
        <v>71</v>
      </c>
      <c r="F493" s="20">
        <v>0</v>
      </c>
      <c r="G493" s="20">
        <v>0</v>
      </c>
      <c r="H493" s="20">
        <v>1</v>
      </c>
      <c r="I493" s="17" t="s">
        <v>9</v>
      </c>
      <c r="J493" s="38" t="s">
        <v>35</v>
      </c>
    </row>
    <row r="494" spans="1:10" x14ac:dyDescent="0.25">
      <c r="A494" s="14">
        <v>263</v>
      </c>
      <c r="B494" s="15" t="s">
        <v>633</v>
      </c>
      <c r="C494" s="19">
        <v>3959000</v>
      </c>
      <c r="D494" s="16">
        <v>12815</v>
      </c>
      <c r="E494" s="17" t="s">
        <v>377</v>
      </c>
      <c r="F494" s="20">
        <v>1</v>
      </c>
      <c r="G494" s="20">
        <v>0</v>
      </c>
      <c r="H494" s="20">
        <v>0</v>
      </c>
      <c r="I494" s="17" t="s">
        <v>7</v>
      </c>
      <c r="J494" s="38">
        <f>VLOOKUP(A494,RANGE2,9,FALSE())</f>
        <v>0</v>
      </c>
    </row>
    <row r="495" spans="1:10" x14ac:dyDescent="0.25">
      <c r="A495" s="14">
        <v>813</v>
      </c>
      <c r="B495" s="15" t="s">
        <v>634</v>
      </c>
      <c r="C495" s="19">
        <v>1972000</v>
      </c>
      <c r="D495" s="16">
        <v>5028</v>
      </c>
      <c r="E495" s="17" t="s">
        <v>61</v>
      </c>
      <c r="F495" s="20">
        <v>0</v>
      </c>
      <c r="G495" s="20">
        <v>1</v>
      </c>
      <c r="H495" s="20">
        <v>0</v>
      </c>
      <c r="I495" s="17" t="s">
        <v>8</v>
      </c>
      <c r="J495" s="38" t="s">
        <v>35</v>
      </c>
    </row>
    <row r="496" spans="1:10" x14ac:dyDescent="0.25">
      <c r="A496" s="14">
        <v>2430</v>
      </c>
      <c r="B496" s="15" t="s">
        <v>635</v>
      </c>
      <c r="C496" s="19">
        <v>9232000</v>
      </c>
      <c r="D496" s="16">
        <v>10091</v>
      </c>
      <c r="E496" s="17" t="s">
        <v>277</v>
      </c>
      <c r="F496" s="20">
        <v>1</v>
      </c>
      <c r="G496" s="20">
        <v>0</v>
      </c>
      <c r="H496" s="20">
        <v>0</v>
      </c>
      <c r="I496" s="17" t="s">
        <v>7</v>
      </c>
      <c r="J496" s="38">
        <f>VLOOKUP(A496,RANGE2,9,FALSE())</f>
        <v>61770</v>
      </c>
    </row>
    <row r="497" spans="1:11" x14ac:dyDescent="0.25">
      <c r="A497" s="14">
        <v>1985</v>
      </c>
      <c r="B497" s="15" t="s">
        <v>636</v>
      </c>
      <c r="C497" s="19">
        <v>14318000</v>
      </c>
      <c r="D497" s="16">
        <v>60500</v>
      </c>
      <c r="E497" s="17" t="s">
        <v>194</v>
      </c>
      <c r="F497" s="20">
        <v>0.22</v>
      </c>
      <c r="G497" s="20">
        <v>0</v>
      </c>
      <c r="H497" s="20">
        <v>0.78</v>
      </c>
      <c r="I497" s="17" t="s">
        <v>9</v>
      </c>
      <c r="J497" s="38">
        <f>VLOOKUP(A497,RANGE2,9,FALSE())</f>
        <v>26875.0975</v>
      </c>
    </row>
    <row r="498" spans="1:11" x14ac:dyDescent="0.25">
      <c r="A498" s="14">
        <v>315</v>
      </c>
      <c r="B498" s="15" t="s">
        <v>637</v>
      </c>
      <c r="C498" s="19">
        <v>16869000</v>
      </c>
      <c r="D498" s="16">
        <v>155802</v>
      </c>
      <c r="E498" s="17" t="s">
        <v>144</v>
      </c>
      <c r="F498" s="20">
        <v>0</v>
      </c>
      <c r="G498" s="20">
        <v>1</v>
      </c>
      <c r="H498" s="20">
        <v>0</v>
      </c>
      <c r="I498" s="17" t="s">
        <v>8</v>
      </c>
      <c r="J498" s="38">
        <f>VLOOKUP(A498,RANGE2,9,FALSE())</f>
        <v>367757.99</v>
      </c>
    </row>
    <row r="499" spans="1:11" x14ac:dyDescent="0.25">
      <c r="A499" s="14">
        <v>2367</v>
      </c>
      <c r="B499" s="15" t="s">
        <v>638</v>
      </c>
      <c r="C499" s="19">
        <v>899000</v>
      </c>
      <c r="D499" s="16">
        <v>7591</v>
      </c>
      <c r="E499" s="17" t="s">
        <v>85</v>
      </c>
      <c r="F499" s="20">
        <v>0</v>
      </c>
      <c r="G499" s="20">
        <v>1</v>
      </c>
      <c r="H499" s="20">
        <v>0</v>
      </c>
      <c r="I499" s="17" t="s">
        <v>8</v>
      </c>
      <c r="J499" s="38" t="s">
        <v>35</v>
      </c>
      <c r="K499" t="s">
        <v>729</v>
      </c>
    </row>
    <row r="500" spans="1:11" x14ac:dyDescent="0.25">
      <c r="A500" s="14">
        <v>1180</v>
      </c>
      <c r="B500" s="15" t="s">
        <v>639</v>
      </c>
      <c r="C500" s="19">
        <v>7847000</v>
      </c>
      <c r="D500" s="16">
        <v>21481</v>
      </c>
      <c r="E500" s="17" t="s">
        <v>75</v>
      </c>
      <c r="F500" s="20">
        <v>1</v>
      </c>
      <c r="G500" s="20">
        <v>0</v>
      </c>
      <c r="H500" s="20">
        <v>0</v>
      </c>
      <c r="I500" s="17" t="s">
        <v>7</v>
      </c>
      <c r="J500" s="38">
        <f>VLOOKUP(A500,RANGE2,9,FALSE())</f>
        <v>3963575</v>
      </c>
      <c r="K500" t="s">
        <v>715</v>
      </c>
    </row>
    <row r="501" spans="1:11" x14ac:dyDescent="0.25">
      <c r="A501" s="14">
        <v>254</v>
      </c>
      <c r="B501" s="15" t="s">
        <v>640</v>
      </c>
      <c r="C501" s="19">
        <v>20287000</v>
      </c>
      <c r="D501" s="16">
        <v>61274</v>
      </c>
      <c r="E501" s="17" t="s">
        <v>339</v>
      </c>
      <c r="F501" s="20">
        <v>0</v>
      </c>
      <c r="G501" s="20">
        <v>1</v>
      </c>
      <c r="H501" s="20">
        <v>0</v>
      </c>
      <c r="I501" s="17" t="s">
        <v>8</v>
      </c>
      <c r="J501" s="38">
        <f>VLOOKUP(A501,RANGE2,9,FALSE())</f>
        <v>312293.67749999999</v>
      </c>
    </row>
    <row r="502" spans="1:11" x14ac:dyDescent="0.25">
      <c r="A502" s="14">
        <v>815</v>
      </c>
      <c r="B502" s="15" t="s">
        <v>641</v>
      </c>
      <c r="C502" s="19">
        <v>3895000</v>
      </c>
      <c r="D502" s="16">
        <v>4273</v>
      </c>
      <c r="E502" s="17" t="s">
        <v>61</v>
      </c>
      <c r="F502" s="20">
        <v>0</v>
      </c>
      <c r="G502" s="20">
        <v>1</v>
      </c>
      <c r="H502" s="20">
        <v>0</v>
      </c>
      <c r="I502" s="17" t="s">
        <v>8</v>
      </c>
      <c r="J502" s="38" t="s">
        <v>35</v>
      </c>
    </row>
    <row r="503" spans="1:11" x14ac:dyDescent="0.25">
      <c r="A503" s="14">
        <v>290</v>
      </c>
      <c r="B503" s="15" t="s">
        <v>642</v>
      </c>
      <c r="C503" s="19">
        <v>1579000</v>
      </c>
      <c r="D503" s="16">
        <v>7847</v>
      </c>
      <c r="E503" s="17" t="s">
        <v>297</v>
      </c>
      <c r="F503" s="20">
        <v>0</v>
      </c>
      <c r="G503" s="20">
        <v>1</v>
      </c>
      <c r="H503" s="20">
        <v>0</v>
      </c>
      <c r="I503" s="17" t="s">
        <v>8</v>
      </c>
      <c r="J503" s="38">
        <f>VLOOKUP(A503,RANGE2,9,FALSE())</f>
        <v>110156.5</v>
      </c>
    </row>
    <row r="504" spans="1:11" x14ac:dyDescent="0.25">
      <c r="A504" s="14">
        <v>531</v>
      </c>
      <c r="B504" s="15" t="s">
        <v>643</v>
      </c>
      <c r="C504" s="19">
        <v>18671000</v>
      </c>
      <c r="D504" s="16">
        <v>19689</v>
      </c>
      <c r="E504" s="17" t="s">
        <v>56</v>
      </c>
      <c r="F504" s="20">
        <v>1</v>
      </c>
      <c r="G504" s="20">
        <v>0</v>
      </c>
      <c r="H504" s="20">
        <v>0</v>
      </c>
      <c r="I504" s="17" t="s">
        <v>7</v>
      </c>
      <c r="J504" s="38">
        <f>VLOOKUP(A504,RANGE2,9,FALSE())</f>
        <v>0</v>
      </c>
    </row>
    <row r="505" spans="1:11" x14ac:dyDescent="0.25">
      <c r="A505" s="14">
        <v>2148</v>
      </c>
      <c r="B505" s="15" t="s">
        <v>644</v>
      </c>
      <c r="C505" s="19">
        <v>82744000</v>
      </c>
      <c r="D505" s="16">
        <v>245912</v>
      </c>
      <c r="E505" s="17" t="s">
        <v>370</v>
      </c>
      <c r="F505" s="20">
        <v>0.1</v>
      </c>
      <c r="G505" s="20">
        <v>0.9</v>
      </c>
      <c r="H505" s="20">
        <v>0</v>
      </c>
      <c r="I505" s="17" t="s">
        <v>8</v>
      </c>
      <c r="J505" s="38">
        <f>VLOOKUP(A505,RANGE2,9,FALSE())</f>
        <v>0</v>
      </c>
    </row>
    <row r="506" spans="1:11" x14ac:dyDescent="0.25">
      <c r="A506" s="14">
        <v>1182</v>
      </c>
      <c r="B506" s="15" t="s">
        <v>645</v>
      </c>
      <c r="C506" s="19">
        <v>9368000</v>
      </c>
      <c r="D506" s="16">
        <v>25392</v>
      </c>
      <c r="E506" s="17" t="s">
        <v>63</v>
      </c>
      <c r="F506" s="20">
        <v>0.78</v>
      </c>
      <c r="G506" s="20">
        <v>0</v>
      </c>
      <c r="H506" s="20">
        <v>0.22</v>
      </c>
      <c r="I506" s="17" t="s">
        <v>7</v>
      </c>
      <c r="J506" s="38">
        <f>VLOOKUP(A506,RANGE2,9,FALSE())</f>
        <v>5662250</v>
      </c>
    </row>
    <row r="507" spans="1:11" x14ac:dyDescent="0.25">
      <c r="A507" s="14">
        <v>7147</v>
      </c>
      <c r="B507" s="15" t="s">
        <v>646</v>
      </c>
      <c r="C507" s="19">
        <v>1276000</v>
      </c>
      <c r="D507" s="16">
        <v>5637</v>
      </c>
      <c r="E507" s="17" t="s">
        <v>63</v>
      </c>
      <c r="F507" s="20">
        <v>0</v>
      </c>
      <c r="G507" s="20">
        <v>1</v>
      </c>
      <c r="H507" s="20">
        <v>0</v>
      </c>
      <c r="I507" s="17" t="s">
        <v>8</v>
      </c>
      <c r="J507" s="38" t="s">
        <v>35</v>
      </c>
    </row>
    <row r="508" spans="1:11" x14ac:dyDescent="0.25">
      <c r="A508" s="14">
        <v>831</v>
      </c>
      <c r="B508" s="15" t="s">
        <v>647</v>
      </c>
      <c r="C508" s="19">
        <v>351000</v>
      </c>
      <c r="D508" s="16">
        <v>1026</v>
      </c>
      <c r="E508" s="17" t="s">
        <v>321</v>
      </c>
      <c r="F508" s="20">
        <v>0</v>
      </c>
      <c r="G508" s="20">
        <v>1</v>
      </c>
      <c r="H508" s="20">
        <v>0</v>
      </c>
      <c r="I508" s="17" t="s">
        <v>8</v>
      </c>
      <c r="J508" s="38" t="s">
        <v>35</v>
      </c>
    </row>
    <row r="509" spans="1:11" x14ac:dyDescent="0.25">
      <c r="A509" s="14">
        <v>561</v>
      </c>
      <c r="B509" s="15" t="s">
        <v>648</v>
      </c>
      <c r="C509" s="19">
        <v>120280000</v>
      </c>
      <c r="D509" s="16">
        <v>297367</v>
      </c>
      <c r="E509" s="17">
        <v>2023</v>
      </c>
      <c r="F509" s="20">
        <v>0</v>
      </c>
      <c r="G509" s="20">
        <v>1</v>
      </c>
      <c r="H509" s="20">
        <v>0</v>
      </c>
      <c r="I509" s="17" t="s">
        <v>8</v>
      </c>
      <c r="J509" s="38">
        <f>VLOOKUP(A509,RANGE2,9,FALSE())</f>
        <v>0</v>
      </c>
      <c r="K509" t="s">
        <v>730</v>
      </c>
    </row>
    <row r="510" spans="1:11" x14ac:dyDescent="0.25">
      <c r="A510" s="14">
        <v>2014</v>
      </c>
      <c r="B510" s="15" t="s">
        <v>649</v>
      </c>
      <c r="C510" s="19">
        <v>636000</v>
      </c>
      <c r="D510" s="16">
        <v>1806</v>
      </c>
      <c r="E510" s="17" t="s">
        <v>231</v>
      </c>
      <c r="F510" s="20">
        <v>1</v>
      </c>
      <c r="G510" s="20">
        <v>0</v>
      </c>
      <c r="H510" s="20">
        <v>0</v>
      </c>
      <c r="I510" s="17" t="s">
        <v>7</v>
      </c>
      <c r="J510" s="38">
        <f>VLOOKUP(A510,RANGE2,9,FALSE())</f>
        <v>15442.5</v>
      </c>
    </row>
    <row r="511" spans="1:11" x14ac:dyDescent="0.25">
      <c r="A511" s="14">
        <v>5532</v>
      </c>
      <c r="B511" s="15" t="s">
        <v>650</v>
      </c>
      <c r="C511" s="19">
        <v>3667200</v>
      </c>
      <c r="D511" s="16">
        <v>19200</v>
      </c>
      <c r="E511" s="17" t="s">
        <v>130</v>
      </c>
      <c r="F511" s="20">
        <v>0</v>
      </c>
      <c r="G511" s="20">
        <v>1</v>
      </c>
      <c r="H511" s="20">
        <v>0</v>
      </c>
      <c r="I511" s="17" t="s">
        <v>8</v>
      </c>
      <c r="J511" s="38" t="s">
        <v>35</v>
      </c>
      <c r="K511" t="s">
        <v>731</v>
      </c>
    </row>
    <row r="512" spans="1:11" x14ac:dyDescent="0.25">
      <c r="A512" s="14">
        <v>5533</v>
      </c>
      <c r="B512" s="15" t="s">
        <v>651</v>
      </c>
      <c r="C512" s="19">
        <v>109000</v>
      </c>
      <c r="D512" s="16">
        <v>93</v>
      </c>
      <c r="E512" s="17">
        <v>2018</v>
      </c>
      <c r="F512" s="20">
        <v>0</v>
      </c>
      <c r="G512" s="20">
        <v>1</v>
      </c>
      <c r="H512" s="20">
        <v>0</v>
      </c>
      <c r="I512" s="17" t="s">
        <v>8</v>
      </c>
      <c r="J512" s="38" t="s">
        <v>35</v>
      </c>
    </row>
    <row r="513" spans="1:11" x14ac:dyDescent="0.25">
      <c r="A513" s="14">
        <v>5534</v>
      </c>
      <c r="B513" s="15" t="s">
        <v>652</v>
      </c>
      <c r="C513" s="19">
        <v>109000</v>
      </c>
      <c r="D513" s="16">
        <v>134</v>
      </c>
      <c r="E513" s="17" t="s">
        <v>61</v>
      </c>
      <c r="F513" s="20">
        <v>0</v>
      </c>
      <c r="G513" s="20">
        <v>1</v>
      </c>
      <c r="H513" s="20">
        <v>0</v>
      </c>
      <c r="I513" s="17" t="s">
        <v>8</v>
      </c>
      <c r="J513" s="38" t="s">
        <v>35</v>
      </c>
    </row>
    <row r="514" spans="1:11" x14ac:dyDescent="0.25">
      <c r="A514" s="14">
        <v>5535</v>
      </c>
      <c r="B514" s="15" t="s">
        <v>653</v>
      </c>
      <c r="C514" s="19">
        <v>1333000</v>
      </c>
      <c r="D514" s="16">
        <v>3992</v>
      </c>
      <c r="E514" s="17" t="s">
        <v>142</v>
      </c>
      <c r="F514" s="20">
        <v>0</v>
      </c>
      <c r="G514" s="20">
        <v>1</v>
      </c>
      <c r="H514" s="20">
        <v>0</v>
      </c>
      <c r="I514" s="17" t="s">
        <v>8</v>
      </c>
      <c r="J514" s="38" t="s">
        <v>35</v>
      </c>
    </row>
    <row r="515" spans="1:11" x14ac:dyDescent="0.25">
      <c r="A515" s="14">
        <v>204</v>
      </c>
      <c r="B515" s="15" t="s">
        <v>654</v>
      </c>
      <c r="C515" s="19">
        <v>49176000</v>
      </c>
      <c r="D515" s="16">
        <v>166953</v>
      </c>
      <c r="E515" s="17" t="s">
        <v>94</v>
      </c>
      <c r="F515" s="20">
        <v>1</v>
      </c>
      <c r="G515" s="20">
        <v>0</v>
      </c>
      <c r="H515" s="20">
        <v>0</v>
      </c>
      <c r="I515" s="17" t="s">
        <v>7</v>
      </c>
      <c r="J515" s="38">
        <f t="shared" ref="J515:J522" si="22">VLOOKUP(A515,RANGE2,9,FALSE())</f>
        <v>17560181.5</v>
      </c>
    </row>
    <row r="516" spans="1:11" x14ac:dyDescent="0.25">
      <c r="A516" s="14">
        <v>535</v>
      </c>
      <c r="B516" s="15" t="s">
        <v>655</v>
      </c>
      <c r="C516" s="19">
        <v>76000</v>
      </c>
      <c r="D516" s="16">
        <v>60</v>
      </c>
      <c r="E516" s="17">
        <v>2017</v>
      </c>
      <c r="F516" s="20">
        <v>0</v>
      </c>
      <c r="G516" s="20">
        <v>1</v>
      </c>
      <c r="H516" s="20">
        <v>0</v>
      </c>
      <c r="I516" s="17" t="s">
        <v>8</v>
      </c>
      <c r="J516" s="38">
        <f t="shared" si="22"/>
        <v>0</v>
      </c>
    </row>
    <row r="517" spans="1:11" x14ac:dyDescent="0.25">
      <c r="A517" s="14">
        <v>532</v>
      </c>
      <c r="B517" s="15" t="s">
        <v>656</v>
      </c>
      <c r="C517" s="19">
        <v>34605000</v>
      </c>
      <c r="D517" s="16">
        <v>116364</v>
      </c>
      <c r="E517" s="17" t="s">
        <v>176</v>
      </c>
      <c r="F517" s="20">
        <v>0</v>
      </c>
      <c r="G517" s="20">
        <v>1</v>
      </c>
      <c r="H517" s="20">
        <v>0</v>
      </c>
      <c r="I517" s="17" t="s">
        <v>8</v>
      </c>
      <c r="J517" s="38">
        <f t="shared" si="22"/>
        <v>1441300</v>
      </c>
    </row>
    <row r="518" spans="1:11" x14ac:dyDescent="0.25">
      <c r="A518" s="14">
        <v>534</v>
      </c>
      <c r="B518" s="15" t="s">
        <v>657</v>
      </c>
      <c r="C518" s="19">
        <v>16342000</v>
      </c>
      <c r="D518" s="16">
        <v>51875</v>
      </c>
      <c r="E518" s="17" t="s">
        <v>52</v>
      </c>
      <c r="F518" s="20">
        <v>0</v>
      </c>
      <c r="G518" s="20">
        <v>1</v>
      </c>
      <c r="H518" s="20">
        <v>0</v>
      </c>
      <c r="I518" s="17" t="s">
        <v>8</v>
      </c>
      <c r="J518" s="38">
        <f t="shared" si="22"/>
        <v>1209662.5</v>
      </c>
    </row>
    <row r="519" spans="1:11" x14ac:dyDescent="0.25">
      <c r="A519" s="14">
        <v>536</v>
      </c>
      <c r="B519" s="15" t="s">
        <v>658</v>
      </c>
      <c r="C519" s="19">
        <v>549750</v>
      </c>
      <c r="D519" s="16">
        <v>909</v>
      </c>
      <c r="E519" s="17">
        <v>2023</v>
      </c>
      <c r="F519" s="20">
        <v>0</v>
      </c>
      <c r="G519" s="20">
        <v>1</v>
      </c>
      <c r="H519" s="20">
        <v>0</v>
      </c>
      <c r="I519" s="17" t="s">
        <v>8</v>
      </c>
      <c r="J519" s="38">
        <f t="shared" si="22"/>
        <v>0</v>
      </c>
      <c r="K519" t="s">
        <v>732</v>
      </c>
    </row>
    <row r="520" spans="1:11" x14ac:dyDescent="0.25">
      <c r="A520" s="14">
        <v>2078</v>
      </c>
      <c r="B520" s="15" t="s">
        <v>659</v>
      </c>
      <c r="C520" s="19">
        <v>913000</v>
      </c>
      <c r="D520" s="16">
        <v>7973</v>
      </c>
      <c r="E520" s="17" t="s">
        <v>240</v>
      </c>
      <c r="F520" s="20">
        <v>0</v>
      </c>
      <c r="G520" s="20">
        <v>1</v>
      </c>
      <c r="H520" s="20">
        <v>0</v>
      </c>
      <c r="I520" s="17" t="s">
        <v>8</v>
      </c>
      <c r="J520" s="38">
        <f t="shared" si="22"/>
        <v>949199</v>
      </c>
    </row>
    <row r="521" spans="1:11" x14ac:dyDescent="0.25">
      <c r="A521" s="14">
        <v>2373</v>
      </c>
      <c r="B521" s="15" t="s">
        <v>660</v>
      </c>
      <c r="C521" s="19">
        <v>24346000</v>
      </c>
      <c r="D521" s="16">
        <v>58627</v>
      </c>
      <c r="E521" s="17" t="s">
        <v>265</v>
      </c>
      <c r="F521" s="20">
        <v>0</v>
      </c>
      <c r="G521" s="20">
        <v>1</v>
      </c>
      <c r="H521" s="20">
        <v>0</v>
      </c>
      <c r="I521" s="17" t="s">
        <v>8</v>
      </c>
      <c r="J521" s="38">
        <f t="shared" si="22"/>
        <v>0</v>
      </c>
    </row>
    <row r="522" spans="1:11" x14ac:dyDescent="0.25">
      <c r="A522" s="14">
        <v>63</v>
      </c>
      <c r="B522" s="15" t="s">
        <v>661</v>
      </c>
      <c r="C522" s="19">
        <v>2493000</v>
      </c>
      <c r="D522" s="16">
        <v>8105</v>
      </c>
      <c r="E522" s="17" t="s">
        <v>662</v>
      </c>
      <c r="F522" s="20">
        <v>1</v>
      </c>
      <c r="G522" s="20">
        <v>0</v>
      </c>
      <c r="H522" s="20">
        <v>0</v>
      </c>
      <c r="I522" s="17" t="s">
        <v>7</v>
      </c>
      <c r="J522" s="38">
        <f t="shared" si="22"/>
        <v>0</v>
      </c>
    </row>
    <row r="523" spans="1:11" x14ac:dyDescent="0.25">
      <c r="A523" s="14">
        <v>1150</v>
      </c>
      <c r="B523" s="15" t="s">
        <v>663</v>
      </c>
      <c r="C523" s="19">
        <v>452280000</v>
      </c>
      <c r="D523" s="16">
        <v>1563362</v>
      </c>
      <c r="E523" s="17" t="s">
        <v>73</v>
      </c>
      <c r="F523" s="20">
        <v>0.03</v>
      </c>
      <c r="G523" s="20">
        <v>0</v>
      </c>
      <c r="H523" s="20">
        <v>0.97</v>
      </c>
      <c r="I523" s="17" t="s">
        <v>9</v>
      </c>
      <c r="J523" s="38" t="s">
        <v>35</v>
      </c>
    </row>
    <row r="524" spans="1:11" x14ac:dyDescent="0.25">
      <c r="A524" s="14">
        <v>3714</v>
      </c>
      <c r="B524" s="15" t="s">
        <v>664</v>
      </c>
      <c r="C524" s="19">
        <v>25860000</v>
      </c>
      <c r="D524" s="16">
        <v>68637</v>
      </c>
      <c r="E524" s="17" t="s">
        <v>90</v>
      </c>
      <c r="F524" s="20">
        <v>0</v>
      </c>
      <c r="G524" s="20">
        <v>0</v>
      </c>
      <c r="H524" s="20">
        <v>1</v>
      </c>
      <c r="I524" s="17" t="s">
        <v>9</v>
      </c>
      <c r="J524" s="38" t="s">
        <v>35</v>
      </c>
    </row>
    <row r="525" spans="1:11" x14ac:dyDescent="0.25">
      <c r="A525" s="14">
        <v>623</v>
      </c>
      <c r="B525" s="15" t="s">
        <v>665</v>
      </c>
      <c r="C525" s="19">
        <v>120000</v>
      </c>
      <c r="D525" s="16">
        <v>2100</v>
      </c>
      <c r="E525" s="17" t="s">
        <v>321</v>
      </c>
      <c r="F525" s="20">
        <v>1</v>
      </c>
      <c r="G525" s="20">
        <v>0</v>
      </c>
      <c r="H525" s="20">
        <v>0</v>
      </c>
      <c r="I525" s="17" t="s">
        <v>7</v>
      </c>
      <c r="J525" s="38">
        <f>VLOOKUP(A525,RANGE2,9,FALSE())</f>
        <v>5726.0789999999997</v>
      </c>
      <c r="K525" t="s">
        <v>732</v>
      </c>
    </row>
    <row r="526" spans="1:11" x14ac:dyDescent="0.25">
      <c r="A526" s="14">
        <v>1998</v>
      </c>
      <c r="B526" s="15" t="s">
        <v>666</v>
      </c>
      <c r="C526" s="19">
        <v>15954000</v>
      </c>
      <c r="D526" s="16">
        <v>21416</v>
      </c>
      <c r="E526" s="17" t="s">
        <v>432</v>
      </c>
      <c r="F526" s="20">
        <v>0</v>
      </c>
      <c r="G526" s="20">
        <v>0</v>
      </c>
      <c r="H526" s="20">
        <v>1</v>
      </c>
      <c r="I526" s="17" t="s">
        <v>9</v>
      </c>
      <c r="J526" s="38" t="s">
        <v>35</v>
      </c>
    </row>
    <row r="527" spans="1:11" x14ac:dyDescent="0.25">
      <c r="A527" s="14">
        <v>3708</v>
      </c>
      <c r="B527" s="15" t="s">
        <v>667</v>
      </c>
      <c r="C527" s="19">
        <v>14307000</v>
      </c>
      <c r="D527" s="16">
        <v>30031</v>
      </c>
      <c r="E527" s="17" t="s">
        <v>48</v>
      </c>
      <c r="F527" s="20">
        <v>0</v>
      </c>
      <c r="G527" s="20">
        <v>0</v>
      </c>
      <c r="H527" s="20">
        <v>1</v>
      </c>
      <c r="I527" s="17" t="s">
        <v>9</v>
      </c>
      <c r="J527" s="38" t="s">
        <v>35</v>
      </c>
    </row>
    <row r="528" spans="1:11" x14ac:dyDescent="0.25">
      <c r="A528" s="14">
        <v>9971</v>
      </c>
      <c r="B528" s="15" t="s">
        <v>668</v>
      </c>
      <c r="C528" s="19">
        <v>21514000</v>
      </c>
      <c r="D528" s="16">
        <v>47890</v>
      </c>
      <c r="E528" s="17" t="s">
        <v>102</v>
      </c>
      <c r="F528" s="20">
        <v>0</v>
      </c>
      <c r="G528" s="20">
        <v>0</v>
      </c>
      <c r="H528" s="20">
        <v>1</v>
      </c>
      <c r="I528" s="17" t="s">
        <v>9</v>
      </c>
      <c r="J528" s="38" t="s">
        <v>35</v>
      </c>
    </row>
    <row r="529" spans="1:10" x14ac:dyDescent="0.25">
      <c r="A529" s="14">
        <v>8997</v>
      </c>
      <c r="B529" s="15" t="s">
        <v>669</v>
      </c>
      <c r="C529" s="19">
        <v>5210000</v>
      </c>
      <c r="D529" s="16">
        <v>24484</v>
      </c>
      <c r="E529" s="17" t="s">
        <v>127</v>
      </c>
      <c r="F529" s="20">
        <v>0</v>
      </c>
      <c r="G529" s="20">
        <v>0</v>
      </c>
      <c r="H529" s="20">
        <v>1</v>
      </c>
      <c r="I529" s="17" t="s">
        <v>9</v>
      </c>
      <c r="J529" s="38" t="s">
        <v>35</v>
      </c>
    </row>
    <row r="530" spans="1:10" x14ac:dyDescent="0.25">
      <c r="A530" s="14">
        <v>1602</v>
      </c>
      <c r="B530" s="15" t="s">
        <v>670</v>
      </c>
      <c r="C530" s="19">
        <v>173815000</v>
      </c>
      <c r="D530" s="16">
        <v>206955</v>
      </c>
      <c r="E530" s="17" t="s">
        <v>671</v>
      </c>
      <c r="F530" s="20">
        <v>0.17</v>
      </c>
      <c r="G530" s="20">
        <v>0</v>
      </c>
      <c r="H530" s="20">
        <v>0.83</v>
      </c>
      <c r="I530" s="17" t="s">
        <v>9</v>
      </c>
      <c r="J530" s="38" t="s">
        <v>35</v>
      </c>
    </row>
    <row r="531" spans="1:10" x14ac:dyDescent="0.25">
      <c r="A531" s="14">
        <v>56</v>
      </c>
      <c r="B531" s="15" t="s">
        <v>672</v>
      </c>
      <c r="C531" s="19">
        <v>7264000</v>
      </c>
      <c r="D531" s="16">
        <v>6515</v>
      </c>
      <c r="E531" s="17" t="s">
        <v>673</v>
      </c>
      <c r="F531" s="20">
        <v>1</v>
      </c>
      <c r="G531" s="20">
        <v>0</v>
      </c>
      <c r="H531" s="20">
        <v>0</v>
      </c>
      <c r="I531" s="17" t="s">
        <v>7</v>
      </c>
      <c r="J531" s="38">
        <f>VLOOKUP(A531,RANGE2,9,FALSE())</f>
        <v>19251.650000000001</v>
      </c>
    </row>
    <row r="532" spans="1:10" x14ac:dyDescent="0.25">
      <c r="A532" s="14">
        <v>2390</v>
      </c>
      <c r="B532" s="15" t="s">
        <v>674</v>
      </c>
      <c r="C532" s="19">
        <v>1626000</v>
      </c>
      <c r="D532" s="16">
        <v>7391</v>
      </c>
      <c r="E532" s="17" t="s">
        <v>168</v>
      </c>
      <c r="F532" s="20">
        <v>0</v>
      </c>
      <c r="G532" s="20">
        <v>1</v>
      </c>
      <c r="H532" s="20">
        <v>0</v>
      </c>
      <c r="I532" s="17" t="s">
        <v>8</v>
      </c>
      <c r="J532" s="38">
        <f>VLOOKUP(A532,RANGE2,9,FALSE())</f>
        <v>73380.701000000001</v>
      </c>
    </row>
    <row r="533" spans="1:10" x14ac:dyDescent="0.25">
      <c r="A533" s="14">
        <v>2074</v>
      </c>
      <c r="B533" s="15" t="s">
        <v>675</v>
      </c>
      <c r="C533" s="19">
        <v>796000</v>
      </c>
      <c r="D533" s="16">
        <v>8241</v>
      </c>
      <c r="E533" s="17" t="s">
        <v>240</v>
      </c>
      <c r="F533" s="20">
        <v>0</v>
      </c>
      <c r="G533" s="20">
        <v>1</v>
      </c>
      <c r="H533" s="20">
        <v>0</v>
      </c>
      <c r="I533" s="17" t="s">
        <v>8</v>
      </c>
      <c r="J533" s="38">
        <f>VLOOKUP(A533,RANGE2,9,FALSE())</f>
        <v>749990.75</v>
      </c>
    </row>
    <row r="534" spans="1:10" x14ac:dyDescent="0.25">
      <c r="A534" s="14">
        <v>1676</v>
      </c>
      <c r="B534" s="15" t="s">
        <v>676</v>
      </c>
      <c r="C534" s="19">
        <v>171000</v>
      </c>
      <c r="D534" s="16">
        <v>646</v>
      </c>
      <c r="E534" s="17" t="s">
        <v>339</v>
      </c>
      <c r="F534" s="20">
        <v>1</v>
      </c>
      <c r="G534" s="20">
        <v>0</v>
      </c>
      <c r="H534" s="20">
        <v>0</v>
      </c>
      <c r="I534" s="17" t="s">
        <v>7</v>
      </c>
      <c r="J534" s="38">
        <v>0</v>
      </c>
    </row>
    <row r="535" spans="1:10" x14ac:dyDescent="0.25">
      <c r="A535" s="14">
        <v>1677</v>
      </c>
      <c r="B535" s="15" t="s">
        <v>677</v>
      </c>
      <c r="C535" s="19">
        <v>1187000</v>
      </c>
      <c r="D535" s="16">
        <v>4480</v>
      </c>
      <c r="E535" s="17" t="s">
        <v>339</v>
      </c>
      <c r="F535" s="20">
        <v>1</v>
      </c>
      <c r="G535" s="20">
        <v>0</v>
      </c>
      <c r="H535" s="20">
        <v>0</v>
      </c>
      <c r="I535" s="17" t="s">
        <v>7</v>
      </c>
      <c r="J535" s="38">
        <f t="shared" ref="J535:J543" si="23">VLOOKUP(A535,RANGE2,9,FALSE())</f>
        <v>0</v>
      </c>
    </row>
    <row r="536" spans="1:10" x14ac:dyDescent="0.25">
      <c r="A536" s="14">
        <v>1680</v>
      </c>
      <c r="B536" s="15" t="s">
        <v>678</v>
      </c>
      <c r="C536" s="19">
        <v>40000</v>
      </c>
      <c r="D536" s="16">
        <v>172</v>
      </c>
      <c r="E536" s="17" t="s">
        <v>375</v>
      </c>
      <c r="F536" s="20">
        <v>1</v>
      </c>
      <c r="G536" s="20">
        <v>0</v>
      </c>
      <c r="H536" s="20">
        <v>0</v>
      </c>
      <c r="I536" s="17" t="s">
        <v>7</v>
      </c>
      <c r="J536" s="38">
        <f t="shared" si="23"/>
        <v>26174.008000000002</v>
      </c>
    </row>
    <row r="537" spans="1:10" x14ac:dyDescent="0.25">
      <c r="A537" s="14">
        <v>1679</v>
      </c>
      <c r="B537" s="15" t="s">
        <v>679</v>
      </c>
      <c r="C537" s="19">
        <v>193000</v>
      </c>
      <c r="D537" s="16">
        <v>772</v>
      </c>
      <c r="E537" s="17" t="s">
        <v>85</v>
      </c>
      <c r="F537" s="20">
        <v>1</v>
      </c>
      <c r="G537" s="20">
        <v>0</v>
      </c>
      <c r="H537" s="20">
        <v>0</v>
      </c>
      <c r="I537" s="17" t="s">
        <v>7</v>
      </c>
      <c r="J537" s="38">
        <f t="shared" si="23"/>
        <v>0</v>
      </c>
    </row>
    <row r="538" spans="1:10" x14ac:dyDescent="0.25">
      <c r="A538" s="14">
        <v>2370</v>
      </c>
      <c r="B538" s="15" t="s">
        <v>680</v>
      </c>
      <c r="C538" s="19">
        <v>21692000</v>
      </c>
      <c r="D538" s="16">
        <v>63078</v>
      </c>
      <c r="E538" s="17" t="s">
        <v>50</v>
      </c>
      <c r="F538" s="20">
        <v>0</v>
      </c>
      <c r="G538" s="20">
        <v>1</v>
      </c>
      <c r="H538" s="20">
        <v>0</v>
      </c>
      <c r="I538" s="17" t="s">
        <v>8</v>
      </c>
      <c r="J538" s="38">
        <f t="shared" si="23"/>
        <v>18695.72</v>
      </c>
    </row>
    <row r="539" spans="1:10" x14ac:dyDescent="0.25">
      <c r="A539" s="14">
        <v>2394</v>
      </c>
      <c r="B539" s="15" t="s">
        <v>681</v>
      </c>
      <c r="C539" s="19">
        <v>4771000</v>
      </c>
      <c r="D539" s="16">
        <v>23163</v>
      </c>
      <c r="E539" s="17" t="s">
        <v>168</v>
      </c>
      <c r="F539" s="20">
        <v>0</v>
      </c>
      <c r="G539" s="20">
        <v>1</v>
      </c>
      <c r="H539" s="20">
        <v>0</v>
      </c>
      <c r="I539" s="17" t="s">
        <v>8</v>
      </c>
      <c r="J539" s="38">
        <f t="shared" si="23"/>
        <v>63829</v>
      </c>
    </row>
    <row r="540" spans="1:10" x14ac:dyDescent="0.25">
      <c r="A540" s="14">
        <v>2013</v>
      </c>
      <c r="B540" s="15" t="s">
        <v>682</v>
      </c>
      <c r="C540" s="19">
        <v>3874000</v>
      </c>
      <c r="D540" s="16">
        <v>15227</v>
      </c>
      <c r="E540" s="17" t="s">
        <v>231</v>
      </c>
      <c r="F540" s="20">
        <v>1</v>
      </c>
      <c r="G540" s="20">
        <v>0</v>
      </c>
      <c r="H540" s="20">
        <v>0</v>
      </c>
      <c r="I540" s="17" t="s">
        <v>7</v>
      </c>
      <c r="J540" s="38">
        <f t="shared" si="23"/>
        <v>864780</v>
      </c>
    </row>
    <row r="541" spans="1:10" x14ac:dyDescent="0.25">
      <c r="A541" s="14">
        <v>2028</v>
      </c>
      <c r="B541" s="15" t="s">
        <v>683</v>
      </c>
      <c r="C541" s="19">
        <v>210000</v>
      </c>
      <c r="D541" s="16">
        <v>233</v>
      </c>
      <c r="E541" s="17" t="s">
        <v>231</v>
      </c>
      <c r="F541" s="20">
        <v>1</v>
      </c>
      <c r="G541" s="20">
        <v>0</v>
      </c>
      <c r="H541" s="20">
        <v>0</v>
      </c>
      <c r="I541" s="17" t="s">
        <v>7</v>
      </c>
      <c r="J541" s="38">
        <f t="shared" si="23"/>
        <v>10295</v>
      </c>
    </row>
    <row r="542" spans="1:10" x14ac:dyDescent="0.25">
      <c r="A542" s="14">
        <v>2021</v>
      </c>
      <c r="B542" s="15" t="s">
        <v>684</v>
      </c>
      <c r="C542" s="19">
        <v>148000</v>
      </c>
      <c r="D542" s="16">
        <v>376</v>
      </c>
      <c r="E542" s="17" t="s">
        <v>231</v>
      </c>
      <c r="F542" s="20">
        <v>1</v>
      </c>
      <c r="G542" s="20">
        <v>0</v>
      </c>
      <c r="H542" s="20">
        <v>0</v>
      </c>
      <c r="I542" s="17" t="s">
        <v>7</v>
      </c>
      <c r="J542" s="38">
        <f t="shared" si="23"/>
        <v>0</v>
      </c>
    </row>
    <row r="543" spans="1:10" x14ac:dyDescent="0.25">
      <c r="A543" s="14">
        <v>2003</v>
      </c>
      <c r="B543" s="15" t="s">
        <v>685</v>
      </c>
      <c r="C543" s="19">
        <v>3892000</v>
      </c>
      <c r="D543" s="16">
        <v>9618</v>
      </c>
      <c r="E543" s="17" t="s">
        <v>231</v>
      </c>
      <c r="F543" s="20">
        <v>1</v>
      </c>
      <c r="G543" s="20">
        <v>0</v>
      </c>
      <c r="H543" s="20">
        <v>0</v>
      </c>
      <c r="I543" s="17" t="s">
        <v>7</v>
      </c>
      <c r="J543" s="38">
        <f t="shared" si="23"/>
        <v>556480.78249999997</v>
      </c>
    </row>
    <row r="544" spans="1:10" x14ac:dyDescent="0.25">
      <c r="A544" s="14">
        <v>319</v>
      </c>
      <c r="B544" s="15" t="s">
        <v>686</v>
      </c>
      <c r="C544" s="19">
        <v>2934000</v>
      </c>
      <c r="D544" s="16">
        <v>80700</v>
      </c>
      <c r="E544" s="17" t="s">
        <v>502</v>
      </c>
      <c r="F544" s="20">
        <v>0</v>
      </c>
      <c r="G544" s="20">
        <v>1</v>
      </c>
      <c r="H544" s="20">
        <v>0</v>
      </c>
      <c r="I544" s="17" t="s">
        <v>8</v>
      </c>
      <c r="J544" s="38" t="s">
        <v>35</v>
      </c>
    </row>
    <row r="545" spans="1:10" x14ac:dyDescent="0.25">
      <c r="A545" s="14">
        <v>2395</v>
      </c>
      <c r="B545" s="15" t="s">
        <v>687</v>
      </c>
      <c r="C545" s="19">
        <v>4986000</v>
      </c>
      <c r="D545" s="16">
        <v>23335</v>
      </c>
      <c r="E545" s="17" t="s">
        <v>168</v>
      </c>
      <c r="F545" s="20">
        <v>0</v>
      </c>
      <c r="G545" s="20">
        <v>1</v>
      </c>
      <c r="H545" s="20">
        <v>0</v>
      </c>
      <c r="I545" s="17" t="s">
        <v>8</v>
      </c>
      <c r="J545" s="38">
        <f>VLOOKUP(A545,RANGE2,9,FALSE())</f>
        <v>63829</v>
      </c>
    </row>
    <row r="546" spans="1:10" x14ac:dyDescent="0.25">
      <c r="A546" s="14">
        <v>267</v>
      </c>
      <c r="B546" s="15" t="s">
        <v>688</v>
      </c>
      <c r="C546" s="19">
        <v>70922000</v>
      </c>
      <c r="D546" s="16">
        <v>97838</v>
      </c>
      <c r="E546" s="17" t="s">
        <v>79</v>
      </c>
      <c r="F546" s="20">
        <v>1</v>
      </c>
      <c r="G546" s="20">
        <v>0</v>
      </c>
      <c r="H546" s="20">
        <v>0</v>
      </c>
      <c r="I546" s="17" t="s">
        <v>7</v>
      </c>
      <c r="J546" s="38">
        <f>VLOOKUP(A546,RANGE2,9,FALSE())</f>
        <v>12611.375</v>
      </c>
    </row>
    <row r="547" spans="1:10" x14ac:dyDescent="0.25">
      <c r="A547" s="14">
        <v>136</v>
      </c>
      <c r="B547" s="15" t="s">
        <v>689</v>
      </c>
      <c r="C547" s="19">
        <v>14203000</v>
      </c>
      <c r="D547" s="16">
        <v>50327</v>
      </c>
      <c r="E547" s="17" t="s">
        <v>146</v>
      </c>
      <c r="F547" s="20">
        <v>1</v>
      </c>
      <c r="G547" s="20">
        <v>0</v>
      </c>
      <c r="H547" s="20">
        <v>0</v>
      </c>
      <c r="I547" s="17" t="s">
        <v>7</v>
      </c>
      <c r="J547" s="38">
        <f>VLOOKUP(A547,RANGE2,9,FALSE())</f>
        <v>420063.7965</v>
      </c>
    </row>
    <row r="548" spans="1:10" x14ac:dyDescent="0.25">
      <c r="A548" s="14">
        <v>825</v>
      </c>
      <c r="B548" s="15" t="s">
        <v>690</v>
      </c>
      <c r="C548" s="19">
        <v>1276000</v>
      </c>
      <c r="D548" s="16">
        <v>1400</v>
      </c>
      <c r="E548" s="17" t="s">
        <v>61</v>
      </c>
      <c r="F548" s="20">
        <v>0</v>
      </c>
      <c r="G548" s="20">
        <v>1</v>
      </c>
      <c r="H548" s="20">
        <v>0</v>
      </c>
      <c r="I548" s="17" t="s">
        <v>8</v>
      </c>
      <c r="J548" s="38" t="s">
        <v>35</v>
      </c>
    </row>
    <row r="549" spans="1:10" x14ac:dyDescent="0.25">
      <c r="A549" s="14">
        <v>2366</v>
      </c>
      <c r="B549" s="15" t="s">
        <v>691</v>
      </c>
      <c r="C549" s="19">
        <v>14105000</v>
      </c>
      <c r="D549" s="16">
        <v>39125</v>
      </c>
      <c r="E549" s="17" t="s">
        <v>144</v>
      </c>
      <c r="F549" s="20">
        <v>0</v>
      </c>
      <c r="G549" s="20">
        <v>1</v>
      </c>
      <c r="H549" s="20">
        <v>0</v>
      </c>
      <c r="I549" s="17" t="s">
        <v>8</v>
      </c>
      <c r="J549" s="38">
        <f t="shared" ref="J549:J556" si="24">VLOOKUP(A549,RANGE2,9,FALSE())</f>
        <v>750516.82449999999</v>
      </c>
    </row>
    <row r="550" spans="1:10" x14ac:dyDescent="0.25">
      <c r="A550" s="14">
        <v>1179</v>
      </c>
      <c r="B550" s="15" t="s">
        <v>692</v>
      </c>
      <c r="C550" s="19">
        <v>55000</v>
      </c>
      <c r="D550" s="16">
        <v>956</v>
      </c>
      <c r="E550" s="17" t="s">
        <v>455</v>
      </c>
      <c r="F550" s="20">
        <v>0</v>
      </c>
      <c r="G550" s="20">
        <v>0</v>
      </c>
      <c r="H550" s="20">
        <v>1</v>
      </c>
      <c r="I550" s="17" t="s">
        <v>9</v>
      </c>
      <c r="J550" s="38">
        <f t="shared" si="24"/>
        <v>185310</v>
      </c>
    </row>
    <row r="551" spans="1:10" x14ac:dyDescent="0.25">
      <c r="A551" s="14">
        <v>1183</v>
      </c>
      <c r="B551" s="15" t="s">
        <v>693</v>
      </c>
      <c r="C551" s="19">
        <v>8927000</v>
      </c>
      <c r="D551" s="16">
        <v>25851</v>
      </c>
      <c r="E551" s="17" t="s">
        <v>242</v>
      </c>
      <c r="F551" s="20">
        <v>0.26</v>
      </c>
      <c r="G551" s="20">
        <v>0</v>
      </c>
      <c r="H551" s="20">
        <v>0.74</v>
      </c>
      <c r="I551" s="17" t="s">
        <v>9</v>
      </c>
      <c r="J551" s="38">
        <f t="shared" si="24"/>
        <v>14515950</v>
      </c>
    </row>
    <row r="552" spans="1:10" x14ac:dyDescent="0.25">
      <c r="A552" s="14">
        <v>2434</v>
      </c>
      <c r="B552" s="15" t="s">
        <v>694</v>
      </c>
      <c r="C552" s="19">
        <v>1986000</v>
      </c>
      <c r="D552" s="16">
        <v>13772</v>
      </c>
      <c r="E552" s="17" t="s">
        <v>297</v>
      </c>
      <c r="F552" s="20">
        <v>0</v>
      </c>
      <c r="G552" s="20">
        <v>1</v>
      </c>
      <c r="H552" s="20">
        <v>0</v>
      </c>
      <c r="I552" s="17" t="s">
        <v>8</v>
      </c>
      <c r="J552" s="38">
        <f t="shared" si="24"/>
        <v>247718.29</v>
      </c>
    </row>
    <row r="553" spans="1:10" x14ac:dyDescent="0.25">
      <c r="A553" s="14">
        <v>2567</v>
      </c>
      <c r="B553" s="15" t="s">
        <v>695</v>
      </c>
      <c r="C553" s="19">
        <v>4931000</v>
      </c>
      <c r="D553" s="16">
        <v>21334</v>
      </c>
      <c r="E553" s="17" t="s">
        <v>297</v>
      </c>
      <c r="F553" s="20">
        <v>0</v>
      </c>
      <c r="G553" s="20">
        <v>1</v>
      </c>
      <c r="H553" s="20">
        <v>0</v>
      </c>
      <c r="I553" s="17" t="s">
        <v>8</v>
      </c>
      <c r="J553" s="38">
        <f t="shared" si="24"/>
        <v>94714</v>
      </c>
    </row>
    <row r="554" spans="1:10" x14ac:dyDescent="0.25">
      <c r="A554" s="14">
        <v>207</v>
      </c>
      <c r="B554" s="15" t="s">
        <v>696</v>
      </c>
      <c r="C554" s="19">
        <v>8947000</v>
      </c>
      <c r="D554" s="16">
        <v>33767</v>
      </c>
      <c r="E554" s="17" t="s">
        <v>697</v>
      </c>
      <c r="F554" s="20">
        <v>1</v>
      </c>
      <c r="G554" s="20">
        <v>0</v>
      </c>
      <c r="H554" s="20">
        <v>0</v>
      </c>
      <c r="I554" s="17" t="s">
        <v>7</v>
      </c>
      <c r="J554" s="38">
        <f t="shared" si="24"/>
        <v>0</v>
      </c>
    </row>
    <row r="555" spans="1:10" x14ac:dyDescent="0.25">
      <c r="A555" s="14">
        <v>205</v>
      </c>
      <c r="B555" s="15" t="s">
        <v>698</v>
      </c>
      <c r="C555" s="19">
        <v>77000</v>
      </c>
      <c r="D555" s="16">
        <v>289</v>
      </c>
      <c r="E555" s="17" t="s">
        <v>170</v>
      </c>
      <c r="F555" s="20">
        <v>1</v>
      </c>
      <c r="G555" s="20">
        <v>0</v>
      </c>
      <c r="H555" s="20">
        <v>0</v>
      </c>
      <c r="I555" s="17" t="s">
        <v>7</v>
      </c>
      <c r="J555" s="38">
        <f t="shared" si="24"/>
        <v>0</v>
      </c>
    </row>
    <row r="556" spans="1:10" x14ac:dyDescent="0.25">
      <c r="A556" s="14">
        <v>224</v>
      </c>
      <c r="B556" s="15" t="s">
        <v>699</v>
      </c>
      <c r="C556" s="19">
        <v>47000</v>
      </c>
      <c r="D556" s="16">
        <v>178</v>
      </c>
      <c r="E556" s="17" t="s">
        <v>162</v>
      </c>
      <c r="F556" s="20">
        <v>1</v>
      </c>
      <c r="G556" s="20">
        <v>0</v>
      </c>
      <c r="H556" s="20">
        <v>0</v>
      </c>
      <c r="I556" s="17" t="s">
        <v>7</v>
      </c>
      <c r="J556" s="38">
        <f t="shared" si="24"/>
        <v>3603.25</v>
      </c>
    </row>
    <row r="558" spans="1:10" x14ac:dyDescent="0.25">
      <c r="A558" s="23"/>
      <c r="B558" s="62"/>
      <c r="C558" s="62"/>
      <c r="D558" s="24"/>
      <c r="E558" s="25"/>
      <c r="F558" s="25"/>
      <c r="G558" s="25"/>
      <c r="H558" s="25"/>
      <c r="I558" s="25"/>
      <c r="J558" s="25"/>
    </row>
    <row r="559" spans="1:10" x14ac:dyDescent="0.25">
      <c r="A559" s="23"/>
      <c r="B559" s="62"/>
      <c r="C559" s="62"/>
      <c r="D559" s="24"/>
      <c r="E559" s="25"/>
      <c r="F559" s="25"/>
      <c r="G559" s="25"/>
      <c r="H559" s="25"/>
      <c r="I559" s="25"/>
      <c r="J559" s="25"/>
    </row>
    <row r="560" spans="1:10" x14ac:dyDescent="0.25">
      <c r="A560" s="23"/>
      <c r="B560" s="62"/>
      <c r="C560" s="62"/>
      <c r="D560" s="24"/>
      <c r="E560" s="25"/>
      <c r="F560" s="25"/>
      <c r="G560" s="25"/>
      <c r="H560" s="25"/>
      <c r="I560" s="25"/>
      <c r="J560" s="25"/>
    </row>
    <row r="561" spans="1:10" x14ac:dyDescent="0.25">
      <c r="A561" s="23"/>
      <c r="B561" s="62"/>
      <c r="C561" s="62"/>
      <c r="D561" s="24"/>
      <c r="E561" s="25"/>
      <c r="F561" s="25"/>
      <c r="G561" s="25"/>
      <c r="H561" s="25"/>
      <c r="I561" s="25"/>
      <c r="J561" s="25"/>
    </row>
    <row r="562" spans="1:10" x14ac:dyDescent="0.25">
      <c r="A562" s="23"/>
      <c r="B562" s="62"/>
      <c r="C562" s="62"/>
      <c r="D562" s="24"/>
      <c r="E562" s="25"/>
      <c r="F562" s="25"/>
      <c r="G562" s="25"/>
      <c r="H562" s="25"/>
      <c r="I562" s="25"/>
      <c r="J562" s="25"/>
    </row>
    <row r="563" spans="1:10" x14ac:dyDescent="0.25">
      <c r="A563" s="23"/>
      <c r="B563" s="62"/>
      <c r="C563" s="62"/>
      <c r="D563" s="24"/>
      <c r="E563" s="25"/>
      <c r="F563" s="25"/>
      <c r="G563" s="25"/>
      <c r="H563" s="25"/>
      <c r="I563" s="25"/>
      <c r="J563" s="25"/>
    </row>
  </sheetData>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6"/>
  <sheetViews>
    <sheetView topLeftCell="A273" zoomScale="113" zoomScaleNormal="113" workbookViewId="0">
      <selection activeCell="B247" sqref="B247"/>
    </sheetView>
  </sheetViews>
  <sheetFormatPr defaultColWidth="8.44140625" defaultRowHeight="15.75" x14ac:dyDescent="0.25"/>
  <cols>
    <col min="1" max="1" width="7.5546875" style="63" customWidth="1"/>
    <col min="2" max="2" width="63.88671875" customWidth="1"/>
    <col min="3" max="3" width="14.109375" customWidth="1"/>
    <col min="4" max="4" width="12.44140625" customWidth="1"/>
    <col min="5" max="5" width="8" customWidth="1"/>
    <col min="6" max="6" width="12.44140625" customWidth="1"/>
    <col min="8" max="8" width="11.21875" customWidth="1"/>
    <col min="9" max="9" width="16.5546875" customWidth="1"/>
  </cols>
  <sheetData>
    <row r="1" spans="1:9" ht="63" customHeight="1" x14ac:dyDescent="0.25">
      <c r="A1" s="64" t="s">
        <v>16</v>
      </c>
      <c r="B1" s="13" t="s">
        <v>17</v>
      </c>
      <c r="C1" s="65" t="s">
        <v>708</v>
      </c>
      <c r="D1" s="66" t="s">
        <v>733</v>
      </c>
      <c r="E1" s="65" t="s">
        <v>734</v>
      </c>
      <c r="F1" s="65" t="s">
        <v>735</v>
      </c>
      <c r="G1" s="65" t="s">
        <v>736</v>
      </c>
      <c r="H1" s="65" t="s">
        <v>737</v>
      </c>
      <c r="I1" s="65" t="s">
        <v>738</v>
      </c>
    </row>
    <row r="2" spans="1:9" x14ac:dyDescent="0.25">
      <c r="A2" s="63">
        <v>2447</v>
      </c>
      <c r="B2" t="s">
        <v>38</v>
      </c>
      <c r="C2" s="67">
        <v>677082</v>
      </c>
      <c r="D2" s="68">
        <v>693224.73409578297</v>
      </c>
      <c r="E2" s="69">
        <v>2.3286436997720101</v>
      </c>
      <c r="F2" s="67">
        <v>40000</v>
      </c>
      <c r="G2" s="70">
        <v>2.9499999999999998E-2</v>
      </c>
      <c r="H2" s="71">
        <f t="shared" ref="H2:H65" si="0">F2*G2</f>
        <v>1180</v>
      </c>
      <c r="I2" s="71">
        <f t="shared" ref="I2:I65" si="1">F2+H2</f>
        <v>41180</v>
      </c>
    </row>
    <row r="3" spans="1:9" x14ac:dyDescent="0.25">
      <c r="A3" s="72">
        <v>211</v>
      </c>
      <c r="B3" s="73" t="s">
        <v>45</v>
      </c>
      <c r="C3" s="74">
        <v>648631</v>
      </c>
      <c r="D3" s="68">
        <v>764203.56532376504</v>
      </c>
      <c r="E3" s="69">
        <v>15.123269579984299</v>
      </c>
      <c r="F3" s="75">
        <v>800000</v>
      </c>
      <c r="G3" s="70">
        <v>2.9499999999999998E-2</v>
      </c>
      <c r="H3" s="71">
        <f t="shared" si="0"/>
        <v>23600</v>
      </c>
      <c r="I3" s="71">
        <f t="shared" si="1"/>
        <v>823600</v>
      </c>
    </row>
    <row r="4" spans="1:9" x14ac:dyDescent="0.25">
      <c r="A4" s="63">
        <v>3656</v>
      </c>
      <c r="B4" t="s">
        <v>47</v>
      </c>
      <c r="C4" s="67">
        <v>8684965</v>
      </c>
      <c r="D4" s="68">
        <v>8896092.3665043395</v>
      </c>
      <c r="E4" s="69">
        <v>2.3732596043998</v>
      </c>
      <c r="F4" s="67">
        <v>8000</v>
      </c>
      <c r="G4" s="70">
        <v>2.9499999999999998E-2</v>
      </c>
      <c r="H4" s="71">
        <f t="shared" si="0"/>
        <v>236</v>
      </c>
      <c r="I4" s="71">
        <f t="shared" si="1"/>
        <v>8236</v>
      </c>
    </row>
    <row r="5" spans="1:9" x14ac:dyDescent="0.25">
      <c r="A5" s="63">
        <v>599</v>
      </c>
      <c r="B5" t="s">
        <v>49</v>
      </c>
      <c r="C5" s="67">
        <v>13577646</v>
      </c>
      <c r="D5" s="68">
        <v>13902047.428621501</v>
      </c>
      <c r="E5" s="69">
        <v>2.3334795129072101</v>
      </c>
      <c r="F5" s="67">
        <v>0</v>
      </c>
      <c r="G5" s="70">
        <v>2.9499999999999998E-2</v>
      </c>
      <c r="H5" s="71">
        <f t="shared" si="0"/>
        <v>0</v>
      </c>
      <c r="I5" s="71">
        <f t="shared" si="1"/>
        <v>0</v>
      </c>
    </row>
    <row r="6" spans="1:9" x14ac:dyDescent="0.25">
      <c r="A6" s="63">
        <v>131</v>
      </c>
      <c r="B6" t="s">
        <v>51</v>
      </c>
      <c r="C6" s="67">
        <v>12690565</v>
      </c>
      <c r="D6" s="68">
        <v>12993057.5854182</v>
      </c>
      <c r="E6" s="69">
        <v>2.3281093263038901</v>
      </c>
      <c r="F6" s="67">
        <v>2000</v>
      </c>
      <c r="G6" s="70">
        <v>2.9499999999999998E-2</v>
      </c>
      <c r="H6" s="71">
        <f t="shared" si="0"/>
        <v>59</v>
      </c>
      <c r="I6" s="71">
        <f t="shared" si="1"/>
        <v>2059</v>
      </c>
    </row>
    <row r="7" spans="1:9" x14ac:dyDescent="0.25">
      <c r="A7" s="63">
        <v>553</v>
      </c>
      <c r="B7" t="s">
        <v>55</v>
      </c>
      <c r="C7" s="67">
        <v>33875837</v>
      </c>
      <c r="D7" s="68">
        <v>34705626.894725099</v>
      </c>
      <c r="E7" s="69">
        <v>2.39093763452879</v>
      </c>
      <c r="F7" s="67">
        <v>2949100</v>
      </c>
      <c r="G7" s="70">
        <v>2.9499999999999998E-2</v>
      </c>
      <c r="H7" s="71">
        <f t="shared" si="0"/>
        <v>86998.45</v>
      </c>
      <c r="I7" s="71">
        <f t="shared" si="1"/>
        <v>3036098.45</v>
      </c>
    </row>
    <row r="8" spans="1:9" x14ac:dyDescent="0.25">
      <c r="A8" s="63">
        <v>322</v>
      </c>
      <c r="B8" t="s">
        <v>62</v>
      </c>
      <c r="C8" s="67">
        <v>170280</v>
      </c>
      <c r="D8" s="68">
        <v>174343.82273052199</v>
      </c>
      <c r="E8" s="69">
        <v>2.3309244152591102</v>
      </c>
      <c r="F8" s="67">
        <v>24500</v>
      </c>
      <c r="G8" s="70">
        <v>2.9499999999999998E-2</v>
      </c>
      <c r="H8" s="71">
        <f t="shared" si="0"/>
        <v>722.75</v>
      </c>
      <c r="I8" s="71">
        <f t="shared" si="1"/>
        <v>25222.75</v>
      </c>
    </row>
    <row r="9" spans="1:9" x14ac:dyDescent="0.25">
      <c r="A9" s="63">
        <v>323</v>
      </c>
      <c r="B9" t="s">
        <v>64</v>
      </c>
      <c r="C9" s="67">
        <v>225649</v>
      </c>
      <c r="D9" s="68">
        <v>231027.227305218</v>
      </c>
      <c r="E9" s="69">
        <v>2.3279625384209202</v>
      </c>
      <c r="F9" s="67">
        <v>3973</v>
      </c>
      <c r="G9" s="70">
        <v>2.9499999999999998E-2</v>
      </c>
      <c r="H9" s="71">
        <f t="shared" si="0"/>
        <v>117.20349999999999</v>
      </c>
      <c r="I9" s="71">
        <f t="shared" si="1"/>
        <v>4090.2035000000001</v>
      </c>
    </row>
    <row r="10" spans="1:9" x14ac:dyDescent="0.25">
      <c r="A10" s="63">
        <v>325</v>
      </c>
      <c r="B10" t="s">
        <v>65</v>
      </c>
      <c r="C10" s="67">
        <v>169233</v>
      </c>
      <c r="D10" s="68">
        <v>173270.93137955701</v>
      </c>
      <c r="E10" s="69">
        <v>2.3304147714838499</v>
      </c>
      <c r="F10" s="67">
        <v>0</v>
      </c>
      <c r="G10" s="70">
        <v>2.9499999999999998E-2</v>
      </c>
      <c r="H10" s="71">
        <f t="shared" si="0"/>
        <v>0</v>
      </c>
      <c r="I10" s="71">
        <f t="shared" si="1"/>
        <v>0</v>
      </c>
    </row>
    <row r="11" spans="1:9" x14ac:dyDescent="0.25">
      <c r="A11" s="63">
        <v>326</v>
      </c>
      <c r="B11" t="s">
        <v>66</v>
      </c>
      <c r="C11" s="67">
        <v>169233</v>
      </c>
      <c r="D11" s="68">
        <v>173270.93137955701</v>
      </c>
      <c r="E11" s="69">
        <v>2.3304147714838499</v>
      </c>
      <c r="F11" s="67">
        <v>0</v>
      </c>
      <c r="G11" s="70">
        <v>2.9499999999999998E-2</v>
      </c>
      <c r="H11" s="71">
        <f t="shared" si="0"/>
        <v>0</v>
      </c>
      <c r="I11" s="71">
        <f t="shared" si="1"/>
        <v>0</v>
      </c>
    </row>
    <row r="12" spans="1:9" x14ac:dyDescent="0.25">
      <c r="A12" s="63">
        <v>324</v>
      </c>
      <c r="B12" t="s">
        <v>67</v>
      </c>
      <c r="C12" s="67">
        <v>143851</v>
      </c>
      <c r="D12" s="68">
        <v>147280.39385275199</v>
      </c>
      <c r="E12" s="69">
        <v>2.3284795504964499</v>
      </c>
      <c r="F12" s="67">
        <v>0</v>
      </c>
      <c r="G12" s="70">
        <v>2.9499999999999998E-2</v>
      </c>
      <c r="H12" s="71">
        <f t="shared" si="0"/>
        <v>0</v>
      </c>
      <c r="I12" s="71">
        <f t="shared" si="1"/>
        <v>0</v>
      </c>
    </row>
    <row r="13" spans="1:9" x14ac:dyDescent="0.25">
      <c r="A13" s="63">
        <v>329</v>
      </c>
      <c r="B13" t="s">
        <v>739</v>
      </c>
      <c r="C13" s="67">
        <v>118710</v>
      </c>
      <c r="D13" s="68" t="s">
        <v>707</v>
      </c>
      <c r="E13" s="69"/>
      <c r="F13" s="67">
        <v>0</v>
      </c>
      <c r="G13" s="70">
        <v>2.9499999999999998E-2</v>
      </c>
      <c r="H13" s="71">
        <f t="shared" si="0"/>
        <v>0</v>
      </c>
      <c r="I13" s="71">
        <f t="shared" si="1"/>
        <v>0</v>
      </c>
    </row>
    <row r="14" spans="1:9" x14ac:dyDescent="0.25">
      <c r="A14" s="63">
        <v>321</v>
      </c>
      <c r="B14" t="s">
        <v>68</v>
      </c>
      <c r="C14" s="67">
        <v>3938182</v>
      </c>
      <c r="D14" s="68">
        <v>4032054.4438884901</v>
      </c>
      <c r="E14" s="69">
        <v>2.3281541753677799</v>
      </c>
      <c r="F14" s="67">
        <v>230000</v>
      </c>
      <c r="G14" s="70">
        <v>2.9499999999999998E-2</v>
      </c>
      <c r="H14" s="71">
        <f t="shared" si="0"/>
        <v>6785</v>
      </c>
      <c r="I14" s="71">
        <f t="shared" si="1"/>
        <v>236785</v>
      </c>
    </row>
    <row r="15" spans="1:9" x14ac:dyDescent="0.25">
      <c r="A15" s="63">
        <v>203</v>
      </c>
      <c r="B15" t="s">
        <v>69</v>
      </c>
      <c r="C15" s="67">
        <v>3273465</v>
      </c>
      <c r="D15" s="68">
        <v>3351489.8277341002</v>
      </c>
      <c r="E15" s="69">
        <v>2.3280639877951699</v>
      </c>
      <c r="F15" s="67">
        <v>1056000</v>
      </c>
      <c r="G15" s="70">
        <v>2.9499999999999998E-2</v>
      </c>
      <c r="H15" s="71">
        <f t="shared" si="0"/>
        <v>31152</v>
      </c>
      <c r="I15" s="71">
        <f t="shared" si="1"/>
        <v>1087152</v>
      </c>
    </row>
    <row r="16" spans="1:9" x14ac:dyDescent="0.25">
      <c r="A16" s="63">
        <v>7273</v>
      </c>
      <c r="B16" t="s">
        <v>70</v>
      </c>
      <c r="C16" s="67">
        <v>75214</v>
      </c>
      <c r="D16" s="68">
        <v>77009.075768405994</v>
      </c>
      <c r="E16" s="69">
        <v>2.3309924843202201</v>
      </c>
      <c r="F16" s="67">
        <v>26449</v>
      </c>
      <c r="G16" s="70">
        <v>2.9499999999999998E-2</v>
      </c>
      <c r="H16" s="71">
        <f t="shared" si="0"/>
        <v>780.24549999999999</v>
      </c>
      <c r="I16" s="71">
        <f t="shared" si="1"/>
        <v>27229.245500000001</v>
      </c>
    </row>
    <row r="17" spans="1:9" x14ac:dyDescent="0.25">
      <c r="A17" s="63">
        <v>7258</v>
      </c>
      <c r="B17" t="s">
        <v>72</v>
      </c>
      <c r="C17" s="67">
        <v>5635962</v>
      </c>
      <c r="D17" s="68">
        <v>5770299.8770550396</v>
      </c>
      <c r="E17" s="69">
        <v>2.3280917788903701</v>
      </c>
      <c r="F17" s="67">
        <v>0</v>
      </c>
      <c r="G17" s="70">
        <v>2.9499999999999998E-2</v>
      </c>
      <c r="H17" s="71">
        <f t="shared" si="0"/>
        <v>0</v>
      </c>
      <c r="I17" s="71">
        <f t="shared" si="1"/>
        <v>0</v>
      </c>
    </row>
    <row r="18" spans="1:9" x14ac:dyDescent="0.25">
      <c r="A18" s="63">
        <v>62</v>
      </c>
      <c r="B18" t="s">
        <v>74</v>
      </c>
      <c r="C18" s="67">
        <v>1736795</v>
      </c>
      <c r="D18" s="68">
        <v>1778193.77626876</v>
      </c>
      <c r="E18" s="69">
        <v>2.3281363831804498</v>
      </c>
      <c r="F18" s="67">
        <v>10000</v>
      </c>
      <c r="G18" s="70">
        <v>2.9499999999999998E-2</v>
      </c>
      <c r="H18" s="71">
        <f t="shared" si="0"/>
        <v>295</v>
      </c>
      <c r="I18" s="71">
        <f t="shared" si="1"/>
        <v>10295</v>
      </c>
    </row>
    <row r="19" spans="1:9" x14ac:dyDescent="0.25">
      <c r="A19" s="63">
        <v>252</v>
      </c>
      <c r="B19" t="s">
        <v>80</v>
      </c>
      <c r="C19" s="67">
        <v>9812633</v>
      </c>
      <c r="D19" s="68">
        <v>10046528.043602601</v>
      </c>
      <c r="E19" s="69">
        <v>2.3281181577103398</v>
      </c>
      <c r="F19" s="67">
        <v>207500</v>
      </c>
      <c r="G19" s="70">
        <v>2.9499999999999998E-2</v>
      </c>
      <c r="H19" s="71">
        <f t="shared" si="0"/>
        <v>6121.25</v>
      </c>
      <c r="I19" s="71">
        <f t="shared" si="1"/>
        <v>213621.25</v>
      </c>
    </row>
    <row r="20" spans="1:9" x14ac:dyDescent="0.25">
      <c r="A20" s="63">
        <v>3761</v>
      </c>
      <c r="B20" t="s">
        <v>82</v>
      </c>
      <c r="C20" s="67">
        <v>33908351</v>
      </c>
      <c r="D20" s="68">
        <v>34716577.462473199</v>
      </c>
      <c r="E20" s="69">
        <v>2.3280706842339201</v>
      </c>
      <c r="F20" s="67">
        <v>470000</v>
      </c>
      <c r="G20" s="70">
        <v>2.9499999999999998E-2</v>
      </c>
      <c r="H20" s="71">
        <f t="shared" si="0"/>
        <v>13865</v>
      </c>
      <c r="I20" s="71">
        <f t="shared" si="1"/>
        <v>483865</v>
      </c>
    </row>
    <row r="21" spans="1:9" x14ac:dyDescent="0.25">
      <c r="A21" s="63">
        <v>7375</v>
      </c>
      <c r="B21" t="s">
        <v>84</v>
      </c>
      <c r="C21" s="67">
        <v>1096950</v>
      </c>
      <c r="D21" s="68">
        <v>1123096.5353824201</v>
      </c>
      <c r="E21" s="69">
        <v>2.3280755089777898</v>
      </c>
      <c r="F21" s="67">
        <v>6500</v>
      </c>
      <c r="G21" s="70">
        <v>2.9499999999999998E-2</v>
      </c>
      <c r="H21" s="71">
        <f t="shared" si="0"/>
        <v>191.75</v>
      </c>
      <c r="I21" s="71">
        <f t="shared" si="1"/>
        <v>6691.75</v>
      </c>
    </row>
    <row r="22" spans="1:9" x14ac:dyDescent="0.25">
      <c r="A22" s="63">
        <v>264</v>
      </c>
      <c r="B22" t="s">
        <v>89</v>
      </c>
      <c r="C22" s="67">
        <v>48619689</v>
      </c>
      <c r="D22" s="68">
        <v>49765701.320457198</v>
      </c>
      <c r="E22" s="69">
        <v>2.3028155738782701</v>
      </c>
      <c r="F22" s="67">
        <v>83500</v>
      </c>
      <c r="G22" s="70">
        <v>2.9499999999999998E-2</v>
      </c>
      <c r="H22" s="71">
        <f t="shared" si="0"/>
        <v>2463.25</v>
      </c>
      <c r="I22" s="71">
        <f t="shared" si="1"/>
        <v>85963.25</v>
      </c>
    </row>
    <row r="23" spans="1:9" x14ac:dyDescent="0.25">
      <c r="A23" s="63">
        <v>407</v>
      </c>
      <c r="B23" t="s">
        <v>91</v>
      </c>
      <c r="C23" s="67">
        <v>4024479</v>
      </c>
      <c r="D23" s="68">
        <v>4120409.6011436698</v>
      </c>
      <c r="E23" s="69">
        <v>2.3281811865754101</v>
      </c>
      <c r="F23" s="67">
        <v>30000</v>
      </c>
      <c r="G23" s="70">
        <v>2.9499999999999998E-2</v>
      </c>
      <c r="H23" s="71">
        <f t="shared" si="0"/>
        <v>885</v>
      </c>
      <c r="I23" s="71">
        <f t="shared" si="1"/>
        <v>30885</v>
      </c>
    </row>
    <row r="24" spans="1:9" x14ac:dyDescent="0.25">
      <c r="A24" s="63">
        <v>436</v>
      </c>
      <c r="B24" t="s">
        <v>93</v>
      </c>
      <c r="C24" s="67">
        <v>1134543</v>
      </c>
      <c r="D24" s="68">
        <v>1161589.8334524699</v>
      </c>
      <c r="E24" s="69">
        <v>2.3284323496597401</v>
      </c>
      <c r="F24" s="67">
        <v>42400</v>
      </c>
      <c r="G24" s="70">
        <v>2.9499999999999998E-2</v>
      </c>
      <c r="H24" s="71">
        <f t="shared" si="0"/>
        <v>1250.8</v>
      </c>
      <c r="I24" s="71">
        <f t="shared" si="1"/>
        <v>43650.8</v>
      </c>
    </row>
    <row r="25" spans="1:9" x14ac:dyDescent="0.25">
      <c r="A25" s="63">
        <v>257</v>
      </c>
      <c r="B25" t="s">
        <v>97</v>
      </c>
      <c r="C25" s="67">
        <v>1777604</v>
      </c>
      <c r="D25" s="68">
        <v>1819975.2308791999</v>
      </c>
      <c r="E25" s="69">
        <v>2.3281212930975199</v>
      </c>
      <c r="F25" s="67">
        <v>76000</v>
      </c>
      <c r="G25" s="70">
        <v>2.9499999999999998E-2</v>
      </c>
      <c r="H25" s="71">
        <f t="shared" si="0"/>
        <v>2242</v>
      </c>
      <c r="I25" s="71">
        <f t="shared" si="1"/>
        <v>78242</v>
      </c>
    </row>
    <row r="26" spans="1:9" x14ac:dyDescent="0.25">
      <c r="A26" s="76">
        <v>1155</v>
      </c>
      <c r="B26" s="77" t="s">
        <v>98</v>
      </c>
      <c r="C26" s="78">
        <v>79550416</v>
      </c>
      <c r="D26" s="68">
        <v>81446544.177984297</v>
      </c>
      <c r="E26" s="69">
        <v>2.3280646184823701</v>
      </c>
      <c r="F26" s="78">
        <v>15890</v>
      </c>
      <c r="G26" s="70">
        <v>2.9499999999999998E-2</v>
      </c>
      <c r="H26" s="71">
        <f t="shared" si="0"/>
        <v>468.755</v>
      </c>
      <c r="I26" s="71">
        <f t="shared" si="1"/>
        <v>16358.754999999999</v>
      </c>
    </row>
    <row r="27" spans="1:9" x14ac:dyDescent="0.25">
      <c r="A27" s="63">
        <v>8060</v>
      </c>
      <c r="B27" t="s">
        <v>99</v>
      </c>
      <c r="C27" s="67">
        <v>330481</v>
      </c>
      <c r="D27" s="68">
        <v>338357.23445318098</v>
      </c>
      <c r="E27" s="69">
        <v>2.3277866264362999</v>
      </c>
      <c r="F27" s="67">
        <v>45162</v>
      </c>
      <c r="G27" s="70">
        <v>2.9499999999999998E-2</v>
      </c>
      <c r="H27" s="71">
        <f t="shared" si="0"/>
        <v>1332.279</v>
      </c>
      <c r="I27" s="71">
        <f t="shared" si="1"/>
        <v>46494.279000000002</v>
      </c>
    </row>
    <row r="28" spans="1:9" x14ac:dyDescent="0.25">
      <c r="A28" s="63">
        <v>8075</v>
      </c>
      <c r="B28" t="s">
        <v>101</v>
      </c>
      <c r="C28" s="67">
        <v>1532280</v>
      </c>
      <c r="D28" s="68">
        <v>1574004.4392735499</v>
      </c>
      <c r="E28" s="69">
        <v>2.6508463529372102</v>
      </c>
      <c r="F28" s="67">
        <v>2878</v>
      </c>
      <c r="G28" s="70">
        <v>2.9499999999999998E-2</v>
      </c>
      <c r="H28" s="71">
        <f t="shared" si="0"/>
        <v>84.900999999999996</v>
      </c>
      <c r="I28" s="71">
        <f t="shared" si="1"/>
        <v>2962.9009999999998</v>
      </c>
    </row>
    <row r="29" spans="1:9" x14ac:dyDescent="0.25">
      <c r="A29" s="63">
        <v>8076</v>
      </c>
      <c r="B29" t="s">
        <v>103</v>
      </c>
      <c r="C29" s="67">
        <v>1198480</v>
      </c>
      <c r="D29" s="68">
        <v>1232707.45687885</v>
      </c>
      <c r="E29" s="69">
        <v>2.7766082445475</v>
      </c>
      <c r="F29" s="67">
        <v>475</v>
      </c>
      <c r="G29" s="70">
        <v>2.9499999999999998E-2</v>
      </c>
      <c r="H29" s="71">
        <f t="shared" si="0"/>
        <v>14.012499999999999</v>
      </c>
      <c r="I29" s="71">
        <f t="shared" si="1"/>
        <v>489.01249999999999</v>
      </c>
    </row>
    <row r="30" spans="1:9" x14ac:dyDescent="0.25">
      <c r="A30" s="63">
        <v>8065</v>
      </c>
      <c r="B30" t="s">
        <v>105</v>
      </c>
      <c r="C30" s="67">
        <v>288325</v>
      </c>
      <c r="D30" s="68">
        <v>295200.43531093601</v>
      </c>
      <c r="E30" s="69">
        <v>2.3290735678266898</v>
      </c>
      <c r="F30" s="67">
        <v>6275</v>
      </c>
      <c r="G30" s="70">
        <v>2.9499999999999998E-2</v>
      </c>
      <c r="H30" s="71">
        <f t="shared" si="0"/>
        <v>185.11249999999998</v>
      </c>
      <c r="I30" s="71">
        <f t="shared" si="1"/>
        <v>6460.1125000000002</v>
      </c>
    </row>
    <row r="31" spans="1:9" x14ac:dyDescent="0.25">
      <c r="A31" s="63">
        <v>8063</v>
      </c>
      <c r="B31" t="s">
        <v>106</v>
      </c>
      <c r="C31" s="67">
        <v>622722</v>
      </c>
      <c r="D31" s="68">
        <v>637569.26161544002</v>
      </c>
      <c r="E31" s="69">
        <v>2.3287292078385899</v>
      </c>
      <c r="F31" s="67">
        <v>147837</v>
      </c>
      <c r="G31" s="70">
        <v>2.9499999999999998E-2</v>
      </c>
      <c r="H31" s="71">
        <f t="shared" si="0"/>
        <v>4361.1914999999999</v>
      </c>
      <c r="I31" s="71">
        <f t="shared" si="1"/>
        <v>152198.19149999999</v>
      </c>
    </row>
    <row r="32" spans="1:9" x14ac:dyDescent="0.25">
      <c r="A32" s="79">
        <v>8057</v>
      </c>
      <c r="B32" s="80" t="s">
        <v>740</v>
      </c>
      <c r="C32" s="81">
        <v>2990027</v>
      </c>
      <c r="D32" s="68" t="s">
        <v>707</v>
      </c>
      <c r="E32" s="69"/>
      <c r="F32" s="81">
        <v>67882</v>
      </c>
      <c r="G32" s="70">
        <v>2.9499999999999998E-2</v>
      </c>
      <c r="H32" s="71">
        <f t="shared" si="0"/>
        <v>2002.519</v>
      </c>
      <c r="I32" s="71">
        <f t="shared" si="1"/>
        <v>69884.519</v>
      </c>
    </row>
    <row r="33" spans="1:9" x14ac:dyDescent="0.25">
      <c r="A33" s="63">
        <v>8066</v>
      </c>
      <c r="B33" t="s">
        <v>108</v>
      </c>
      <c r="C33" s="67">
        <v>142793</v>
      </c>
      <c r="D33" s="68">
        <v>146203.415296641</v>
      </c>
      <c r="E33" s="69">
        <v>2.3326509095022598</v>
      </c>
      <c r="F33" s="67">
        <v>9989</v>
      </c>
      <c r="G33" s="70">
        <v>2.9499999999999998E-2</v>
      </c>
      <c r="H33" s="71">
        <f t="shared" si="0"/>
        <v>294.6755</v>
      </c>
      <c r="I33" s="71">
        <f t="shared" si="1"/>
        <v>10283.675499999999</v>
      </c>
    </row>
    <row r="34" spans="1:9" x14ac:dyDescent="0.25">
      <c r="A34" s="63">
        <v>8070</v>
      </c>
      <c r="B34" t="s">
        <v>109</v>
      </c>
      <c r="C34" s="67">
        <v>34122</v>
      </c>
      <c r="D34" s="68">
        <v>34923.299172250699</v>
      </c>
      <c r="E34" s="69">
        <v>2.2944543936083401</v>
      </c>
      <c r="F34" s="67">
        <v>0</v>
      </c>
      <c r="G34" s="70">
        <v>2.9499999999999998E-2</v>
      </c>
      <c r="H34" s="71">
        <f t="shared" si="0"/>
        <v>0</v>
      </c>
      <c r="I34" s="71">
        <f t="shared" si="1"/>
        <v>0</v>
      </c>
    </row>
    <row r="35" spans="1:9" x14ac:dyDescent="0.25">
      <c r="A35" s="63">
        <v>8069</v>
      </c>
      <c r="B35" t="s">
        <v>111</v>
      </c>
      <c r="C35" s="67">
        <v>86562</v>
      </c>
      <c r="D35" s="68">
        <v>88603.0808040993</v>
      </c>
      <c r="E35" s="69">
        <v>2.3036228374633398</v>
      </c>
      <c r="F35" s="82">
        <v>0</v>
      </c>
      <c r="G35" s="70">
        <v>2.9499999999999998E-2</v>
      </c>
      <c r="H35" s="71">
        <f t="shared" si="0"/>
        <v>0</v>
      </c>
      <c r="I35" s="71">
        <f t="shared" si="1"/>
        <v>0</v>
      </c>
    </row>
    <row r="36" spans="1:9" x14ac:dyDescent="0.25">
      <c r="A36" s="63">
        <v>8068</v>
      </c>
      <c r="B36" t="s">
        <v>113</v>
      </c>
      <c r="C36" s="67">
        <v>57391</v>
      </c>
      <c r="D36" s="68">
        <v>58742.476744186097</v>
      </c>
      <c r="E36" s="69">
        <v>2.3006805621620399</v>
      </c>
      <c r="F36" s="67">
        <v>7057</v>
      </c>
      <c r="G36" s="70">
        <v>2.9499999999999998E-2</v>
      </c>
      <c r="H36" s="71">
        <f t="shared" si="0"/>
        <v>208.1815</v>
      </c>
      <c r="I36" s="71">
        <f t="shared" si="1"/>
        <v>7265.1814999999997</v>
      </c>
    </row>
    <row r="37" spans="1:9" x14ac:dyDescent="0.25">
      <c r="A37" s="63">
        <v>8054</v>
      </c>
      <c r="B37" t="s">
        <v>114</v>
      </c>
      <c r="C37" s="67">
        <v>475737</v>
      </c>
      <c r="D37" s="68">
        <v>487134.613636364</v>
      </c>
      <c r="E37" s="69">
        <v>2.3397256769094499</v>
      </c>
      <c r="F37" s="67">
        <v>41409</v>
      </c>
      <c r="G37" s="70">
        <v>2.9499999999999998E-2</v>
      </c>
      <c r="H37" s="71">
        <f t="shared" si="0"/>
        <v>1221.5654999999999</v>
      </c>
      <c r="I37" s="71">
        <f t="shared" si="1"/>
        <v>42630.565499999997</v>
      </c>
    </row>
    <row r="38" spans="1:9" x14ac:dyDescent="0.25">
      <c r="A38" s="63">
        <v>8067</v>
      </c>
      <c r="B38" t="s">
        <v>115</v>
      </c>
      <c r="C38" s="67">
        <v>228011</v>
      </c>
      <c r="D38" s="68">
        <v>233481.06198347101</v>
      </c>
      <c r="E38" s="69">
        <v>2.3428289802186701</v>
      </c>
      <c r="F38" s="67">
        <v>2449</v>
      </c>
      <c r="G38" s="70">
        <v>2.9499999999999998E-2</v>
      </c>
      <c r="H38" s="71">
        <f t="shared" si="0"/>
        <v>72.245499999999993</v>
      </c>
      <c r="I38" s="71">
        <f t="shared" si="1"/>
        <v>2521.2455</v>
      </c>
    </row>
    <row r="39" spans="1:9" x14ac:dyDescent="0.25">
      <c r="A39" s="63">
        <v>8071</v>
      </c>
      <c r="B39" t="s">
        <v>117</v>
      </c>
      <c r="C39" s="67">
        <v>293339</v>
      </c>
      <c r="D39" s="68">
        <v>300333.96497498202</v>
      </c>
      <c r="E39" s="69">
        <v>2.3290622409506101</v>
      </c>
      <c r="F39" s="82">
        <v>0</v>
      </c>
      <c r="G39" s="70">
        <v>2.9499999999999998E-2</v>
      </c>
      <c r="H39" s="71">
        <f t="shared" si="0"/>
        <v>0</v>
      </c>
      <c r="I39" s="71">
        <f t="shared" si="1"/>
        <v>0</v>
      </c>
    </row>
    <row r="40" spans="1:9" x14ac:dyDescent="0.25">
      <c r="A40" s="63">
        <v>8072</v>
      </c>
      <c r="B40" t="s">
        <v>118</v>
      </c>
      <c r="C40" s="67">
        <v>293339</v>
      </c>
      <c r="D40" s="68">
        <v>300333.96497498202</v>
      </c>
      <c r="E40" s="69">
        <v>2.3290622409506101</v>
      </c>
      <c r="F40" s="67">
        <v>2200</v>
      </c>
      <c r="G40" s="70">
        <v>2.9499999999999998E-2</v>
      </c>
      <c r="H40" s="71">
        <f t="shared" si="0"/>
        <v>64.899999999999991</v>
      </c>
      <c r="I40" s="71">
        <f t="shared" si="1"/>
        <v>2264.9</v>
      </c>
    </row>
    <row r="41" spans="1:9" x14ac:dyDescent="0.25">
      <c r="A41" s="63">
        <v>8077</v>
      </c>
      <c r="B41" t="s">
        <v>119</v>
      </c>
      <c r="C41" s="67">
        <v>462220</v>
      </c>
      <c r="D41" s="68">
        <v>475421.75975359301</v>
      </c>
      <c r="E41" s="69">
        <v>2.77685223335923</v>
      </c>
      <c r="F41" s="67">
        <v>2200</v>
      </c>
      <c r="G41" s="70">
        <v>2.9499999999999998E-2</v>
      </c>
      <c r="H41" s="71">
        <f t="shared" si="0"/>
        <v>64.899999999999991</v>
      </c>
      <c r="I41" s="71">
        <f t="shared" si="1"/>
        <v>2264.9</v>
      </c>
    </row>
    <row r="42" spans="1:9" x14ac:dyDescent="0.25">
      <c r="A42" s="63">
        <v>8078</v>
      </c>
      <c r="B42" t="s">
        <v>120</v>
      </c>
      <c r="C42" s="67">
        <v>462220</v>
      </c>
      <c r="D42" s="68">
        <v>475421.75975359301</v>
      </c>
      <c r="E42" s="69">
        <v>2.77685223335923</v>
      </c>
      <c r="F42" s="67">
        <v>2200</v>
      </c>
      <c r="G42" s="70">
        <v>2.9499999999999998E-2</v>
      </c>
      <c r="H42" s="71">
        <f t="shared" si="0"/>
        <v>64.899999999999991</v>
      </c>
      <c r="I42" s="71">
        <f t="shared" si="1"/>
        <v>2264.9</v>
      </c>
    </row>
    <row r="43" spans="1:9" x14ac:dyDescent="0.25">
      <c r="A43" s="63">
        <v>8058</v>
      </c>
      <c r="B43" t="s">
        <v>121</v>
      </c>
      <c r="C43" s="67">
        <v>31337</v>
      </c>
      <c r="D43" s="68">
        <v>32086.6040028592</v>
      </c>
      <c r="E43" s="69">
        <v>2.3361899027780901</v>
      </c>
      <c r="F43" s="82">
        <v>0</v>
      </c>
      <c r="G43" s="70">
        <v>2.9499999999999998E-2</v>
      </c>
      <c r="H43" s="71">
        <f t="shared" si="0"/>
        <v>0</v>
      </c>
      <c r="I43" s="71">
        <f t="shared" si="1"/>
        <v>0</v>
      </c>
    </row>
    <row r="44" spans="1:9" x14ac:dyDescent="0.25">
      <c r="A44" s="63">
        <v>8059</v>
      </c>
      <c r="B44" t="s">
        <v>122</v>
      </c>
      <c r="C44" s="67">
        <v>31337</v>
      </c>
      <c r="D44" s="68">
        <v>32086.6040028592</v>
      </c>
      <c r="E44" s="69">
        <v>2.3361899027780901</v>
      </c>
      <c r="F44" s="67">
        <v>5000</v>
      </c>
      <c r="G44" s="70">
        <v>2.9499999999999998E-2</v>
      </c>
      <c r="H44" s="71">
        <f t="shared" si="0"/>
        <v>147.5</v>
      </c>
      <c r="I44" s="71">
        <f t="shared" si="1"/>
        <v>5147.5</v>
      </c>
    </row>
    <row r="45" spans="1:9" x14ac:dyDescent="0.25">
      <c r="A45" s="63">
        <v>8062</v>
      </c>
      <c r="B45" t="s">
        <v>123</v>
      </c>
      <c r="C45" s="67">
        <v>590444</v>
      </c>
      <c r="D45" s="68">
        <v>604520.12080057198</v>
      </c>
      <c r="E45" s="69">
        <v>2.32847846022573</v>
      </c>
      <c r="F45" s="67">
        <v>68749</v>
      </c>
      <c r="G45" s="70">
        <v>2.9499999999999998E-2</v>
      </c>
      <c r="H45" s="71">
        <f t="shared" si="0"/>
        <v>2028.0954999999999</v>
      </c>
      <c r="I45" s="71">
        <f t="shared" si="1"/>
        <v>70777.095499999996</v>
      </c>
    </row>
    <row r="46" spans="1:9" x14ac:dyDescent="0.25">
      <c r="A46" s="63">
        <v>8051</v>
      </c>
      <c r="B46" t="s">
        <v>124</v>
      </c>
      <c r="C46" s="67">
        <v>433119</v>
      </c>
      <c r="D46" s="68">
        <v>443443.365975697</v>
      </c>
      <c r="E46" s="69">
        <v>2.3282265037341401</v>
      </c>
      <c r="F46" s="67">
        <v>77781</v>
      </c>
      <c r="G46" s="70">
        <v>2.9499999999999998E-2</v>
      </c>
      <c r="H46" s="71">
        <f t="shared" si="0"/>
        <v>2294.5394999999999</v>
      </c>
      <c r="I46" s="71">
        <f t="shared" si="1"/>
        <v>80075.539499999999</v>
      </c>
    </row>
    <row r="47" spans="1:9" x14ac:dyDescent="0.25">
      <c r="A47" s="63">
        <v>8050</v>
      </c>
      <c r="B47" t="s">
        <v>125</v>
      </c>
      <c r="C47" s="67">
        <v>4077531</v>
      </c>
      <c r="D47" s="68">
        <v>4174726.5139385299</v>
      </c>
      <c r="E47" s="69">
        <v>2.3281887715042502</v>
      </c>
      <c r="F47" s="67">
        <v>146777</v>
      </c>
      <c r="G47" s="70">
        <v>2.9499999999999998E-2</v>
      </c>
      <c r="H47" s="71">
        <f t="shared" si="0"/>
        <v>4329.9214999999995</v>
      </c>
      <c r="I47" s="71">
        <f t="shared" si="1"/>
        <v>151106.9215</v>
      </c>
    </row>
    <row r="48" spans="1:9" x14ac:dyDescent="0.25">
      <c r="A48" s="63">
        <v>8052</v>
      </c>
      <c r="B48" t="s">
        <v>126</v>
      </c>
      <c r="C48" s="67">
        <v>413681</v>
      </c>
      <c r="D48" s="68">
        <v>423548.89492494601</v>
      </c>
      <c r="E48" s="69">
        <v>2.32981245924275</v>
      </c>
      <c r="F48" s="67">
        <v>31945</v>
      </c>
      <c r="G48" s="70">
        <v>2.9499999999999998E-2</v>
      </c>
      <c r="H48" s="71">
        <f t="shared" si="0"/>
        <v>942.37749999999994</v>
      </c>
      <c r="I48" s="71">
        <f t="shared" si="1"/>
        <v>32887.377500000002</v>
      </c>
    </row>
    <row r="49" spans="1:9" x14ac:dyDescent="0.25">
      <c r="A49" s="63">
        <v>8061</v>
      </c>
      <c r="B49" t="s">
        <v>128</v>
      </c>
      <c r="C49" s="67">
        <v>259487</v>
      </c>
      <c r="D49" s="68">
        <v>265680.59614009998</v>
      </c>
      <c r="E49" s="69">
        <v>2.3312188507865499</v>
      </c>
      <c r="F49" s="67">
        <v>16875</v>
      </c>
      <c r="G49" s="70">
        <v>2.9499999999999998E-2</v>
      </c>
      <c r="H49" s="71">
        <f t="shared" si="0"/>
        <v>497.8125</v>
      </c>
      <c r="I49" s="71">
        <f t="shared" si="1"/>
        <v>17372.8125</v>
      </c>
    </row>
    <row r="50" spans="1:9" x14ac:dyDescent="0.25">
      <c r="A50" s="63">
        <v>2150</v>
      </c>
      <c r="B50" t="s">
        <v>129</v>
      </c>
      <c r="C50" s="74">
        <v>33246824</v>
      </c>
      <c r="D50" s="68">
        <v>34998469.312018298</v>
      </c>
      <c r="E50" s="69">
        <v>5.0049197763536597</v>
      </c>
      <c r="F50" s="67">
        <v>0</v>
      </c>
      <c r="G50" s="70">
        <v>2.9499999999999998E-2</v>
      </c>
      <c r="H50" s="71">
        <f t="shared" si="0"/>
        <v>0</v>
      </c>
      <c r="I50" s="71">
        <f t="shared" si="1"/>
        <v>0</v>
      </c>
    </row>
    <row r="51" spans="1:9" x14ac:dyDescent="0.25">
      <c r="A51" s="63">
        <v>64</v>
      </c>
      <c r="B51" t="s">
        <v>138</v>
      </c>
      <c r="C51" s="67">
        <v>8120204</v>
      </c>
      <c r="D51" s="68">
        <v>8313755.3781272303</v>
      </c>
      <c r="E51" s="69">
        <v>2.3280860372251402</v>
      </c>
      <c r="F51" s="67">
        <v>412500</v>
      </c>
      <c r="G51" s="70">
        <v>2.9499999999999998E-2</v>
      </c>
      <c r="H51" s="71">
        <f t="shared" si="0"/>
        <v>12168.75</v>
      </c>
      <c r="I51" s="71">
        <f t="shared" si="1"/>
        <v>424668.75</v>
      </c>
    </row>
    <row r="52" spans="1:9" x14ac:dyDescent="0.25">
      <c r="A52" s="63">
        <v>527</v>
      </c>
      <c r="B52" t="s">
        <v>140</v>
      </c>
      <c r="C52" s="67">
        <v>64043659</v>
      </c>
      <c r="D52" s="68">
        <v>65570171.809149399</v>
      </c>
      <c r="E52" s="69">
        <v>2.3280597976660902</v>
      </c>
      <c r="F52" s="67">
        <v>427500</v>
      </c>
      <c r="G52" s="70">
        <v>2.9499999999999998E-2</v>
      </c>
      <c r="H52" s="71">
        <f t="shared" si="0"/>
        <v>12611.25</v>
      </c>
      <c r="I52" s="71">
        <f t="shared" si="1"/>
        <v>440111.25</v>
      </c>
    </row>
    <row r="53" spans="1:9" x14ac:dyDescent="0.25">
      <c r="A53" s="63">
        <v>94</v>
      </c>
      <c r="B53" t="s">
        <v>141</v>
      </c>
      <c r="C53" s="67">
        <v>16742475</v>
      </c>
      <c r="D53" s="68">
        <v>17141542.198713399</v>
      </c>
      <c r="E53" s="69">
        <v>2.3280705673222299</v>
      </c>
      <c r="F53" s="67">
        <v>799800</v>
      </c>
      <c r="G53" s="70">
        <v>2.9499999999999998E-2</v>
      </c>
      <c r="H53" s="71">
        <f t="shared" si="0"/>
        <v>23594.1</v>
      </c>
      <c r="I53" s="71">
        <f t="shared" si="1"/>
        <v>823394.1</v>
      </c>
    </row>
    <row r="54" spans="1:9" x14ac:dyDescent="0.25">
      <c r="A54" s="63">
        <v>5280</v>
      </c>
      <c r="B54" t="s">
        <v>143</v>
      </c>
      <c r="C54" s="67">
        <v>34825004</v>
      </c>
      <c r="D54" s="68">
        <v>35659707.250509202</v>
      </c>
      <c r="E54" s="69">
        <v>2.3407462227476601</v>
      </c>
      <c r="F54" s="67" t="s">
        <v>35</v>
      </c>
      <c r="G54" s="70">
        <v>2.9499999999999998E-2</v>
      </c>
      <c r="H54" s="71" t="e">
        <f t="shared" si="0"/>
        <v>#VALUE!</v>
      </c>
      <c r="I54" s="71" t="e">
        <f t="shared" si="1"/>
        <v>#VALUE!</v>
      </c>
    </row>
    <row r="55" spans="1:9" x14ac:dyDescent="0.25">
      <c r="A55" s="63">
        <v>438</v>
      </c>
      <c r="B55" t="s">
        <v>145</v>
      </c>
      <c r="C55" s="67">
        <v>55924709</v>
      </c>
      <c r="D55" s="68">
        <v>57269554.782864302</v>
      </c>
      <c r="E55" s="69">
        <v>2.3482735075613501</v>
      </c>
      <c r="F55" s="67">
        <v>4268800</v>
      </c>
      <c r="G55" s="70">
        <v>2.9499999999999998E-2</v>
      </c>
      <c r="H55" s="71">
        <f t="shared" si="0"/>
        <v>125929.59999999999</v>
      </c>
      <c r="I55" s="71">
        <f t="shared" si="1"/>
        <v>4394729.5999999996</v>
      </c>
    </row>
    <row r="56" spans="1:9" x14ac:dyDescent="0.25">
      <c r="A56" s="63">
        <v>2401</v>
      </c>
      <c r="B56" t="s">
        <v>148</v>
      </c>
      <c r="C56" s="67">
        <v>114256</v>
      </c>
      <c r="D56" s="68">
        <v>116988.07290922099</v>
      </c>
      <c r="E56" s="69">
        <v>2.3353431177047299</v>
      </c>
      <c r="F56" s="67">
        <v>0</v>
      </c>
      <c r="G56" s="70">
        <v>2.9499999999999998E-2</v>
      </c>
      <c r="H56" s="71">
        <f t="shared" si="0"/>
        <v>0</v>
      </c>
      <c r="I56" s="71">
        <f t="shared" si="1"/>
        <v>0</v>
      </c>
    </row>
    <row r="57" spans="1:9" x14ac:dyDescent="0.25">
      <c r="A57" s="63">
        <v>2404</v>
      </c>
      <c r="B57" t="s">
        <v>150</v>
      </c>
      <c r="C57" s="67">
        <v>240454</v>
      </c>
      <c r="D57" s="68">
        <v>246186.67119371</v>
      </c>
      <c r="E57" s="69">
        <v>2.3285871513324499</v>
      </c>
      <c r="F57" s="67">
        <v>0</v>
      </c>
      <c r="G57" s="70">
        <v>2.9499999999999998E-2</v>
      </c>
      <c r="H57" s="71">
        <f t="shared" si="0"/>
        <v>0</v>
      </c>
      <c r="I57" s="71">
        <f t="shared" si="1"/>
        <v>0</v>
      </c>
    </row>
    <row r="58" spans="1:9" x14ac:dyDescent="0.25">
      <c r="A58" s="63">
        <v>2403</v>
      </c>
      <c r="B58" t="s">
        <v>152</v>
      </c>
      <c r="C58" s="67">
        <v>225664</v>
      </c>
      <c r="D58" s="68">
        <v>231045.619728377</v>
      </c>
      <c r="E58" s="69">
        <v>2.3292455120786002</v>
      </c>
      <c r="F58" s="67">
        <v>0</v>
      </c>
      <c r="G58" s="70">
        <v>2.9499999999999998E-2</v>
      </c>
      <c r="H58" s="71">
        <f t="shared" si="0"/>
        <v>0</v>
      </c>
      <c r="I58" s="71">
        <f t="shared" si="1"/>
        <v>0</v>
      </c>
    </row>
    <row r="59" spans="1:9" x14ac:dyDescent="0.25">
      <c r="A59" s="63">
        <v>2402</v>
      </c>
      <c r="B59" t="s">
        <v>154</v>
      </c>
      <c r="C59" s="67">
        <v>518101</v>
      </c>
      <c r="D59" s="68">
        <v>530451.78913509694</v>
      </c>
      <c r="E59" s="69">
        <v>2.3283528094484298</v>
      </c>
      <c r="F59" s="67">
        <v>11350</v>
      </c>
      <c r="G59" s="70">
        <v>2.9499999999999998E-2</v>
      </c>
      <c r="H59" s="71">
        <f t="shared" si="0"/>
        <v>334.82499999999999</v>
      </c>
      <c r="I59" s="71">
        <f t="shared" si="1"/>
        <v>11684.825000000001</v>
      </c>
    </row>
    <row r="60" spans="1:9" x14ac:dyDescent="0.25">
      <c r="A60" s="63">
        <v>2400</v>
      </c>
      <c r="B60" t="s">
        <v>155</v>
      </c>
      <c r="C60" s="67">
        <v>3568613</v>
      </c>
      <c r="D60" s="68">
        <v>3653673.2530378802</v>
      </c>
      <c r="E60" s="69">
        <v>2.3280749850074902</v>
      </c>
      <c r="F60" s="67">
        <v>1135</v>
      </c>
      <c r="G60" s="70">
        <v>2.9499999999999998E-2</v>
      </c>
      <c r="H60" s="71">
        <f t="shared" si="0"/>
        <v>33.482500000000002</v>
      </c>
      <c r="I60" s="71">
        <f t="shared" si="1"/>
        <v>1168.4825000000001</v>
      </c>
    </row>
    <row r="61" spans="1:9" x14ac:dyDescent="0.25">
      <c r="A61" s="63">
        <v>447</v>
      </c>
      <c r="B61" t="s">
        <v>156</v>
      </c>
      <c r="C61" s="67">
        <v>1593245</v>
      </c>
      <c r="D61" s="68">
        <v>1632275.8317382601</v>
      </c>
      <c r="E61" s="69">
        <v>2.3911909359519399</v>
      </c>
      <c r="F61" s="67">
        <v>0</v>
      </c>
      <c r="G61" s="70">
        <v>2.9499999999999998E-2</v>
      </c>
      <c r="H61" s="71">
        <f t="shared" si="0"/>
        <v>0</v>
      </c>
      <c r="I61" s="71">
        <f t="shared" si="1"/>
        <v>0</v>
      </c>
    </row>
    <row r="62" spans="1:9" x14ac:dyDescent="0.25">
      <c r="A62" s="63">
        <v>580</v>
      </c>
      <c r="B62" t="s">
        <v>157</v>
      </c>
      <c r="C62" s="67">
        <v>26681768</v>
      </c>
      <c r="D62" s="68">
        <v>27317747.043602601</v>
      </c>
      <c r="E62" s="69">
        <v>2.32808013994519</v>
      </c>
      <c r="F62" s="67">
        <v>464000</v>
      </c>
      <c r="G62" s="70">
        <v>2.9499999999999998E-2</v>
      </c>
      <c r="H62" s="71">
        <f t="shared" si="0"/>
        <v>13688</v>
      </c>
      <c r="I62" s="71">
        <f t="shared" si="1"/>
        <v>477688</v>
      </c>
    </row>
    <row r="63" spans="1:9" x14ac:dyDescent="0.25">
      <c r="A63" s="76">
        <v>1161</v>
      </c>
      <c r="B63" s="77" t="s">
        <v>158</v>
      </c>
      <c r="C63" s="78">
        <v>126420837</v>
      </c>
      <c r="D63" s="68">
        <v>129460928.204956</v>
      </c>
      <c r="E63" s="69">
        <v>2.3482692786992798</v>
      </c>
      <c r="F63" s="78">
        <v>11350</v>
      </c>
      <c r="G63" s="70">
        <v>2.9499999999999998E-2</v>
      </c>
      <c r="H63" s="71">
        <f t="shared" si="0"/>
        <v>334.82499999999999</v>
      </c>
      <c r="I63" s="71">
        <f t="shared" si="1"/>
        <v>11684.825000000001</v>
      </c>
    </row>
    <row r="64" spans="1:9" x14ac:dyDescent="0.25">
      <c r="A64" s="63">
        <v>2360</v>
      </c>
      <c r="B64" t="s">
        <v>160</v>
      </c>
      <c r="C64" s="67">
        <v>15102256</v>
      </c>
      <c r="D64" s="68">
        <v>15462228.1329521</v>
      </c>
      <c r="E64" s="69">
        <v>2.3280741291415801</v>
      </c>
      <c r="F64" s="67">
        <v>425852</v>
      </c>
      <c r="G64" s="70">
        <v>2.9499999999999998E-2</v>
      </c>
      <c r="H64" s="71">
        <f t="shared" si="0"/>
        <v>12562.634</v>
      </c>
      <c r="I64" s="71">
        <f t="shared" si="1"/>
        <v>438414.63400000002</v>
      </c>
    </row>
    <row r="65" spans="1:9" x14ac:dyDescent="0.25">
      <c r="A65" s="63">
        <v>7140</v>
      </c>
      <c r="B65" t="s">
        <v>161</v>
      </c>
      <c r="C65" s="67">
        <v>6792063</v>
      </c>
      <c r="D65" s="68">
        <v>6953958.5746962102</v>
      </c>
      <c r="E65" s="69">
        <v>2.3281066885458599</v>
      </c>
      <c r="F65" s="67">
        <v>0</v>
      </c>
      <c r="G65" s="70">
        <v>2.9499999999999998E-2</v>
      </c>
      <c r="H65" s="71">
        <f t="shared" si="0"/>
        <v>0</v>
      </c>
      <c r="I65" s="71">
        <f t="shared" si="1"/>
        <v>0</v>
      </c>
    </row>
    <row r="66" spans="1:9" x14ac:dyDescent="0.25">
      <c r="A66" s="63">
        <v>1189</v>
      </c>
      <c r="B66" t="s">
        <v>163</v>
      </c>
      <c r="C66" s="67">
        <v>219506</v>
      </c>
      <c r="D66" s="68">
        <v>224741.10578985</v>
      </c>
      <c r="E66" s="69">
        <v>2.3293939804430401</v>
      </c>
      <c r="F66" s="67">
        <v>0</v>
      </c>
      <c r="G66" s="70">
        <v>2.9499999999999998E-2</v>
      </c>
      <c r="H66" s="71">
        <f t="shared" ref="H66:H129" si="2">F66*G66</f>
        <v>0</v>
      </c>
      <c r="I66" s="71">
        <f t="shared" ref="I66:I129" si="3">F66+H66</f>
        <v>0</v>
      </c>
    </row>
    <row r="67" spans="1:9" x14ac:dyDescent="0.25">
      <c r="A67" s="63">
        <v>1177</v>
      </c>
      <c r="B67" t="s">
        <v>165</v>
      </c>
      <c r="C67" s="67">
        <v>2577311</v>
      </c>
      <c r="D67" s="68">
        <v>2638748.6890636198</v>
      </c>
      <c r="E67" s="69">
        <v>2.3282887574041302</v>
      </c>
      <c r="F67" s="67">
        <v>1220000</v>
      </c>
      <c r="G67" s="70">
        <v>2.9499999999999998E-2</v>
      </c>
      <c r="H67" s="71">
        <f t="shared" si="2"/>
        <v>35990</v>
      </c>
      <c r="I67" s="71">
        <f t="shared" si="3"/>
        <v>1255990</v>
      </c>
    </row>
    <row r="68" spans="1:9" x14ac:dyDescent="0.25">
      <c r="A68" s="63">
        <v>222</v>
      </c>
      <c r="B68" t="s">
        <v>167</v>
      </c>
      <c r="C68" s="67">
        <v>11762947</v>
      </c>
      <c r="D68" s="68">
        <v>12043328.030736201</v>
      </c>
      <c r="E68" s="69">
        <v>2.3281025811193401</v>
      </c>
      <c r="F68" s="67">
        <v>1801650</v>
      </c>
      <c r="G68" s="70">
        <v>2.9499999999999998E-2</v>
      </c>
      <c r="H68" s="71">
        <f t="shared" si="2"/>
        <v>53148.674999999996</v>
      </c>
      <c r="I68" s="71">
        <f t="shared" si="3"/>
        <v>1854798.675</v>
      </c>
    </row>
    <row r="69" spans="1:9" x14ac:dyDescent="0.25">
      <c r="A69" s="63">
        <v>256</v>
      </c>
      <c r="B69" t="s">
        <v>169</v>
      </c>
      <c r="C69" s="67">
        <v>129227091</v>
      </c>
      <c r="D69" s="68">
        <v>132307283.60328799</v>
      </c>
      <c r="E69" s="69">
        <v>2.3280597404779</v>
      </c>
      <c r="F69" s="82">
        <v>0</v>
      </c>
      <c r="G69" s="70">
        <v>2.9499999999999998E-2</v>
      </c>
      <c r="H69" s="71">
        <f t="shared" si="2"/>
        <v>0</v>
      </c>
      <c r="I69" s="71">
        <f t="shared" si="3"/>
        <v>0</v>
      </c>
    </row>
    <row r="70" spans="1:9" x14ac:dyDescent="0.25">
      <c r="A70" s="63">
        <v>68</v>
      </c>
      <c r="B70" t="s">
        <v>173</v>
      </c>
      <c r="C70" s="67">
        <v>97363626</v>
      </c>
      <c r="D70" s="68">
        <v>99684338.148677602</v>
      </c>
      <c r="E70" s="69">
        <v>2.32806094896906</v>
      </c>
      <c r="F70" s="67">
        <v>2075000</v>
      </c>
      <c r="G70" s="70">
        <v>2.9499999999999998E-2</v>
      </c>
      <c r="H70" s="71">
        <f t="shared" si="2"/>
        <v>61212.5</v>
      </c>
      <c r="I70" s="71">
        <f t="shared" si="3"/>
        <v>2136212.5</v>
      </c>
    </row>
    <row r="71" spans="1:9" x14ac:dyDescent="0.25">
      <c r="A71" s="63">
        <v>1141</v>
      </c>
      <c r="B71" t="s">
        <v>175</v>
      </c>
      <c r="C71" s="67">
        <v>20178148</v>
      </c>
      <c r="D71" s="68">
        <v>20659105.389564</v>
      </c>
      <c r="E71" s="69">
        <v>2.3280649403479599</v>
      </c>
      <c r="F71" s="67">
        <v>545000</v>
      </c>
      <c r="G71" s="70">
        <v>2.9499999999999998E-2</v>
      </c>
      <c r="H71" s="71">
        <f t="shared" si="2"/>
        <v>16077.5</v>
      </c>
      <c r="I71" s="71">
        <f t="shared" si="3"/>
        <v>561077.5</v>
      </c>
    </row>
    <row r="72" spans="1:9" x14ac:dyDescent="0.25">
      <c r="A72" s="63">
        <v>1147</v>
      </c>
      <c r="B72" t="s">
        <v>177</v>
      </c>
      <c r="C72" s="67">
        <v>51332153</v>
      </c>
      <c r="D72" s="68">
        <v>52542103.604651198</v>
      </c>
      <c r="E72" s="69">
        <v>2.3028210171319698</v>
      </c>
      <c r="F72" s="67">
        <v>356810</v>
      </c>
      <c r="G72" s="70">
        <v>2.9499999999999998E-2</v>
      </c>
      <c r="H72" s="71">
        <f t="shared" si="2"/>
        <v>10525.894999999999</v>
      </c>
      <c r="I72" s="71">
        <f t="shared" si="3"/>
        <v>367335.89500000002</v>
      </c>
    </row>
    <row r="73" spans="1:9" x14ac:dyDescent="0.25">
      <c r="A73" s="63">
        <v>106</v>
      </c>
      <c r="B73" t="s">
        <v>178</v>
      </c>
      <c r="C73" s="67">
        <v>22757058</v>
      </c>
      <c r="D73" s="68">
        <v>23304310.578748401</v>
      </c>
      <c r="E73" s="69">
        <v>2.3482890725266601</v>
      </c>
      <c r="F73" s="67">
        <v>6810</v>
      </c>
      <c r="G73" s="70">
        <v>2.9499999999999998E-2</v>
      </c>
      <c r="H73" s="71">
        <f t="shared" si="2"/>
        <v>200.89499999999998</v>
      </c>
      <c r="I73" s="71">
        <f t="shared" si="3"/>
        <v>7010.8950000000004</v>
      </c>
    </row>
    <row r="74" spans="1:9" x14ac:dyDescent="0.25">
      <c r="A74" s="63">
        <v>526</v>
      </c>
      <c r="B74" t="s">
        <v>179</v>
      </c>
      <c r="C74" s="67">
        <v>11082926</v>
      </c>
      <c r="D74" s="68">
        <v>11347097.157255201</v>
      </c>
      <c r="E74" s="69">
        <v>2.3280946095211199</v>
      </c>
      <c r="F74" s="67">
        <v>14000</v>
      </c>
      <c r="G74" s="70">
        <v>2.9499999999999998E-2</v>
      </c>
      <c r="H74" s="71">
        <f t="shared" si="2"/>
        <v>413</v>
      </c>
      <c r="I74" s="71">
        <f t="shared" si="3"/>
        <v>14413</v>
      </c>
    </row>
    <row r="75" spans="1:9" x14ac:dyDescent="0.25">
      <c r="A75" s="63">
        <v>126</v>
      </c>
      <c r="B75" t="s">
        <v>181</v>
      </c>
      <c r="C75" s="67">
        <v>29923509</v>
      </c>
      <c r="D75" s="68">
        <v>30636753.808434598</v>
      </c>
      <c r="E75" s="69">
        <v>2.3280691319138098</v>
      </c>
      <c r="F75" s="67">
        <v>255000</v>
      </c>
      <c r="G75" s="70">
        <v>2.9499999999999998E-2</v>
      </c>
      <c r="H75" s="71">
        <f t="shared" si="2"/>
        <v>7522.5</v>
      </c>
      <c r="I75" s="71">
        <f t="shared" si="3"/>
        <v>262522.5</v>
      </c>
    </row>
    <row r="76" spans="1:9" x14ac:dyDescent="0.25">
      <c r="A76" s="83">
        <v>1176</v>
      </c>
      <c r="B76" s="84" t="s">
        <v>183</v>
      </c>
      <c r="C76" s="85">
        <v>41216057</v>
      </c>
      <c r="D76" s="68">
        <v>42198461.933523998</v>
      </c>
      <c r="E76" s="69">
        <v>2.3280586270455701</v>
      </c>
      <c r="F76" s="85">
        <v>19750000</v>
      </c>
      <c r="G76" s="70">
        <v>2.9499999999999998E-2</v>
      </c>
      <c r="H76" s="71">
        <f t="shared" si="2"/>
        <v>582625</v>
      </c>
      <c r="I76" s="71">
        <f t="shared" si="3"/>
        <v>20332625</v>
      </c>
    </row>
    <row r="77" spans="1:9" x14ac:dyDescent="0.25">
      <c r="A77" s="63">
        <v>7101</v>
      </c>
      <c r="B77" t="s">
        <v>185</v>
      </c>
      <c r="C77" s="67">
        <v>8119189</v>
      </c>
      <c r="D77" s="68">
        <v>8312719.2716225898</v>
      </c>
      <c r="E77" s="69">
        <v>2.3281223062981198</v>
      </c>
      <c r="F77" s="67">
        <v>0</v>
      </c>
      <c r="G77" s="70">
        <v>2.9499999999999998E-2</v>
      </c>
      <c r="H77" s="71">
        <f t="shared" si="2"/>
        <v>0</v>
      </c>
      <c r="I77" s="71">
        <f t="shared" si="3"/>
        <v>0</v>
      </c>
    </row>
    <row r="78" spans="1:9" x14ac:dyDescent="0.25">
      <c r="A78" s="63">
        <v>7100</v>
      </c>
      <c r="B78" t="s">
        <v>186</v>
      </c>
      <c r="C78" s="67">
        <v>3468999</v>
      </c>
      <c r="D78" s="68">
        <v>3551691.3538241601</v>
      </c>
      <c r="E78" s="69">
        <v>2.3282528121460802</v>
      </c>
      <c r="F78" s="67">
        <v>7945</v>
      </c>
      <c r="G78" s="70">
        <v>2.9499999999999998E-2</v>
      </c>
      <c r="H78" s="71">
        <f t="shared" si="2"/>
        <v>234.3775</v>
      </c>
      <c r="I78" s="71">
        <f t="shared" si="3"/>
        <v>8179.3774999999996</v>
      </c>
    </row>
    <row r="79" spans="1:9" x14ac:dyDescent="0.25">
      <c r="A79" s="86">
        <v>1194</v>
      </c>
      <c r="B79" s="87" t="s">
        <v>187</v>
      </c>
      <c r="C79" s="88">
        <v>22000000</v>
      </c>
      <c r="D79" s="68">
        <v>16418045.579699799</v>
      </c>
      <c r="E79" s="69">
        <v>-33.998897086764501</v>
      </c>
      <c r="F79" s="89">
        <v>0</v>
      </c>
      <c r="G79" s="70">
        <v>2.9499999999999998E-2</v>
      </c>
      <c r="H79" s="71">
        <f t="shared" si="2"/>
        <v>0</v>
      </c>
      <c r="I79" s="71">
        <f t="shared" si="3"/>
        <v>0</v>
      </c>
    </row>
    <row r="80" spans="1:9" x14ac:dyDescent="0.25">
      <c r="A80" s="63">
        <v>61</v>
      </c>
      <c r="B80" t="s">
        <v>189</v>
      </c>
      <c r="C80" s="67">
        <v>12476480</v>
      </c>
      <c r="D80" s="68">
        <v>12782091.3952816</v>
      </c>
      <c r="E80" s="69">
        <v>2.3909342049796698</v>
      </c>
      <c r="F80" s="67">
        <v>107000</v>
      </c>
      <c r="G80" s="70">
        <v>2.9499999999999998E-2</v>
      </c>
      <c r="H80" s="71">
        <f t="shared" si="2"/>
        <v>3156.5</v>
      </c>
      <c r="I80" s="71">
        <f t="shared" si="3"/>
        <v>110156.5</v>
      </c>
    </row>
    <row r="81" spans="1:9" x14ac:dyDescent="0.25">
      <c r="A81" s="90">
        <v>1174</v>
      </c>
      <c r="B81" s="91" t="s">
        <v>191</v>
      </c>
      <c r="C81" s="92">
        <v>18285801</v>
      </c>
      <c r="D81" s="68">
        <v>18721655.708363101</v>
      </c>
      <c r="E81" s="69">
        <v>2.3280777894468798</v>
      </c>
      <c r="F81" s="92">
        <v>11700000</v>
      </c>
      <c r="G81" s="70">
        <v>2.9499999999999998E-2</v>
      </c>
      <c r="H81" s="71">
        <f t="shared" si="2"/>
        <v>345150</v>
      </c>
      <c r="I81" s="71">
        <f t="shared" si="3"/>
        <v>12045150</v>
      </c>
    </row>
    <row r="82" spans="1:9" x14ac:dyDescent="0.25">
      <c r="A82" s="63">
        <v>217</v>
      </c>
      <c r="B82" t="s">
        <v>192</v>
      </c>
      <c r="C82" s="74">
        <v>54060997</v>
      </c>
      <c r="D82" s="68">
        <v>54619553.931940898</v>
      </c>
      <c r="E82" s="69">
        <v>1.0226318080827601</v>
      </c>
      <c r="F82" s="67">
        <v>0</v>
      </c>
      <c r="G82" s="70">
        <v>2.9499999999999998E-2</v>
      </c>
      <c r="H82" s="71">
        <f t="shared" si="2"/>
        <v>0</v>
      </c>
      <c r="I82" s="71">
        <f t="shared" si="3"/>
        <v>0</v>
      </c>
    </row>
    <row r="83" spans="1:9" x14ac:dyDescent="0.25">
      <c r="A83" s="63">
        <v>7516</v>
      </c>
      <c r="B83" t="s">
        <v>193</v>
      </c>
      <c r="C83" s="67">
        <v>1325330</v>
      </c>
      <c r="D83" s="68">
        <v>1356923.4982130099</v>
      </c>
      <c r="E83" s="69">
        <v>2.3283183064200799</v>
      </c>
      <c r="F83" s="67">
        <v>0</v>
      </c>
      <c r="G83" s="70">
        <v>2.9499999999999998E-2</v>
      </c>
      <c r="H83" s="71">
        <f t="shared" si="2"/>
        <v>0</v>
      </c>
      <c r="I83" s="71">
        <f t="shared" si="3"/>
        <v>0</v>
      </c>
    </row>
    <row r="84" spans="1:9" x14ac:dyDescent="0.25">
      <c r="A84" s="63">
        <v>7517</v>
      </c>
      <c r="B84" t="s">
        <v>195</v>
      </c>
      <c r="C84" s="67">
        <v>1325330</v>
      </c>
      <c r="D84" s="68">
        <v>1356923.4982130099</v>
      </c>
      <c r="E84" s="69">
        <v>2.3283183064200799</v>
      </c>
      <c r="F84" s="67">
        <v>0</v>
      </c>
      <c r="G84" s="70">
        <v>2.9499999999999998E-2</v>
      </c>
      <c r="H84" s="71">
        <f t="shared" si="2"/>
        <v>0</v>
      </c>
      <c r="I84" s="71">
        <f t="shared" si="3"/>
        <v>0</v>
      </c>
    </row>
    <row r="85" spans="1:9" x14ac:dyDescent="0.25">
      <c r="A85" s="63">
        <v>7518</v>
      </c>
      <c r="B85" t="s">
        <v>196</v>
      </c>
      <c r="C85" s="67">
        <v>1325330</v>
      </c>
      <c r="D85" s="68">
        <v>1356923.4982130099</v>
      </c>
      <c r="E85" s="69">
        <v>2.3283183064200799</v>
      </c>
      <c r="F85" s="67">
        <v>3000</v>
      </c>
      <c r="G85" s="70">
        <v>2.9499999999999998E-2</v>
      </c>
      <c r="H85" s="71">
        <f t="shared" si="2"/>
        <v>88.5</v>
      </c>
      <c r="I85" s="71">
        <f t="shared" si="3"/>
        <v>3088.5</v>
      </c>
    </row>
    <row r="86" spans="1:9" x14ac:dyDescent="0.25">
      <c r="A86" s="63">
        <v>7526</v>
      </c>
      <c r="B86" t="s">
        <v>197</v>
      </c>
      <c r="C86" s="67">
        <v>1325330</v>
      </c>
      <c r="D86" s="68">
        <v>1356923.4982130099</v>
      </c>
      <c r="E86" s="69">
        <v>2.3283183064200799</v>
      </c>
      <c r="F86" s="67">
        <v>0</v>
      </c>
      <c r="G86" s="70">
        <v>2.9499999999999998E-2</v>
      </c>
      <c r="H86" s="71">
        <f t="shared" si="2"/>
        <v>0</v>
      </c>
      <c r="I86" s="71">
        <f t="shared" si="3"/>
        <v>0</v>
      </c>
    </row>
    <row r="87" spans="1:9" x14ac:dyDescent="0.25">
      <c r="A87" s="63">
        <v>7519</v>
      </c>
      <c r="B87" t="s">
        <v>198</v>
      </c>
      <c r="C87" s="67">
        <v>1325330</v>
      </c>
      <c r="D87" s="68">
        <v>1356923.4982130099</v>
      </c>
      <c r="E87" s="69">
        <v>2.3283183064200799</v>
      </c>
      <c r="F87" s="67">
        <v>0</v>
      </c>
      <c r="G87" s="70">
        <v>2.9499999999999998E-2</v>
      </c>
      <c r="H87" s="71">
        <f t="shared" si="2"/>
        <v>0</v>
      </c>
      <c r="I87" s="71">
        <f t="shared" si="3"/>
        <v>0</v>
      </c>
    </row>
    <row r="88" spans="1:9" x14ac:dyDescent="0.25">
      <c r="A88" s="63">
        <v>7520</v>
      </c>
      <c r="B88" t="s">
        <v>199</v>
      </c>
      <c r="C88" s="67">
        <v>1325330</v>
      </c>
      <c r="D88" s="68">
        <v>1356923.4982130099</v>
      </c>
      <c r="E88" s="69">
        <v>2.3283183064200799</v>
      </c>
      <c r="F88" s="67">
        <v>0</v>
      </c>
      <c r="G88" s="70">
        <v>2.9499999999999998E-2</v>
      </c>
      <c r="H88" s="71">
        <f t="shared" si="2"/>
        <v>0</v>
      </c>
      <c r="I88" s="71">
        <f t="shared" si="3"/>
        <v>0</v>
      </c>
    </row>
    <row r="89" spans="1:9" x14ac:dyDescent="0.25">
      <c r="A89" s="63">
        <v>7521</v>
      </c>
      <c r="B89" t="s">
        <v>200</v>
      </c>
      <c r="C89" s="67">
        <v>1325330</v>
      </c>
      <c r="D89" s="68">
        <v>1356923.4982130099</v>
      </c>
      <c r="E89" s="69">
        <v>2.3283183064200799</v>
      </c>
      <c r="F89" s="67">
        <v>0</v>
      </c>
      <c r="G89" s="70">
        <v>2.9499999999999998E-2</v>
      </c>
      <c r="H89" s="71">
        <f t="shared" si="2"/>
        <v>0</v>
      </c>
      <c r="I89" s="71">
        <f t="shared" si="3"/>
        <v>0</v>
      </c>
    </row>
    <row r="90" spans="1:9" x14ac:dyDescent="0.25">
      <c r="A90" s="63">
        <v>7522</v>
      </c>
      <c r="B90" t="s">
        <v>201</v>
      </c>
      <c r="C90" s="67">
        <v>1325330</v>
      </c>
      <c r="D90" s="68">
        <v>1356923.4982130099</v>
      </c>
      <c r="E90" s="69">
        <v>2.3283183064200799</v>
      </c>
      <c r="F90" s="67">
        <v>0</v>
      </c>
      <c r="G90" s="70">
        <v>2.9499999999999998E-2</v>
      </c>
      <c r="H90" s="71">
        <f t="shared" si="2"/>
        <v>0</v>
      </c>
      <c r="I90" s="71">
        <f t="shared" si="3"/>
        <v>0</v>
      </c>
    </row>
    <row r="91" spans="1:9" x14ac:dyDescent="0.25">
      <c r="A91" s="63">
        <v>7523</v>
      </c>
      <c r="B91" t="s">
        <v>202</v>
      </c>
      <c r="C91" s="67">
        <v>1325330</v>
      </c>
      <c r="D91" s="68">
        <v>1356923.4982130099</v>
      </c>
      <c r="E91" s="69">
        <v>2.3283183064200799</v>
      </c>
      <c r="F91" s="67">
        <v>0</v>
      </c>
      <c r="G91" s="70">
        <v>2.9499999999999998E-2</v>
      </c>
      <c r="H91" s="71">
        <f t="shared" si="2"/>
        <v>0</v>
      </c>
      <c r="I91" s="71">
        <f t="shared" si="3"/>
        <v>0</v>
      </c>
    </row>
    <row r="92" spans="1:9" x14ac:dyDescent="0.25">
      <c r="A92" s="63">
        <v>7524</v>
      </c>
      <c r="B92" t="s">
        <v>741</v>
      </c>
      <c r="C92" s="67">
        <v>1325330</v>
      </c>
      <c r="D92" s="68" t="s">
        <v>707</v>
      </c>
      <c r="E92" s="69"/>
      <c r="F92" s="67">
        <v>0</v>
      </c>
      <c r="G92" s="70">
        <v>2.9499999999999998E-2</v>
      </c>
      <c r="H92" s="71">
        <f t="shared" si="2"/>
        <v>0</v>
      </c>
      <c r="I92" s="71">
        <f t="shared" si="3"/>
        <v>0</v>
      </c>
    </row>
    <row r="93" spans="1:9" x14ac:dyDescent="0.25">
      <c r="A93" s="63">
        <v>7525</v>
      </c>
      <c r="B93" t="s">
        <v>742</v>
      </c>
      <c r="C93" s="67">
        <v>1325330</v>
      </c>
      <c r="D93" s="68" t="s">
        <v>707</v>
      </c>
      <c r="E93" s="69"/>
      <c r="F93" s="67">
        <v>0</v>
      </c>
      <c r="G93" s="70">
        <v>2.9499999999999998E-2</v>
      </c>
      <c r="H93" s="71">
        <f t="shared" si="2"/>
        <v>0</v>
      </c>
      <c r="I93" s="71">
        <f t="shared" si="3"/>
        <v>0</v>
      </c>
    </row>
    <row r="94" spans="1:9" x14ac:dyDescent="0.25">
      <c r="A94" s="63">
        <v>7541</v>
      </c>
      <c r="B94" t="s">
        <v>224</v>
      </c>
      <c r="C94" s="67">
        <v>1378008</v>
      </c>
      <c r="D94" s="68">
        <v>1410856.21372409</v>
      </c>
      <c r="E94" s="69">
        <v>2.3282467344693201</v>
      </c>
      <c r="F94" s="67">
        <v>6000</v>
      </c>
      <c r="G94" s="70">
        <v>2.9499999999999998E-2</v>
      </c>
      <c r="H94" s="71">
        <f t="shared" si="2"/>
        <v>177</v>
      </c>
      <c r="I94" s="71">
        <f t="shared" si="3"/>
        <v>6177</v>
      </c>
    </row>
    <row r="95" spans="1:9" x14ac:dyDescent="0.25">
      <c r="A95" s="63">
        <v>7500</v>
      </c>
      <c r="B95" t="s">
        <v>225</v>
      </c>
      <c r="C95" s="67">
        <v>3703697</v>
      </c>
      <c r="D95" s="68">
        <v>3791982.231594</v>
      </c>
      <c r="E95" s="69">
        <v>2.3282079451328102</v>
      </c>
      <c r="F95" s="67">
        <v>0</v>
      </c>
      <c r="G95" s="70">
        <v>2.9499999999999998E-2</v>
      </c>
      <c r="H95" s="71">
        <f t="shared" si="2"/>
        <v>0</v>
      </c>
      <c r="I95" s="71">
        <f t="shared" si="3"/>
        <v>0</v>
      </c>
    </row>
    <row r="96" spans="1:9" x14ac:dyDescent="0.25">
      <c r="A96" s="63">
        <v>1102</v>
      </c>
      <c r="B96" t="s">
        <v>226</v>
      </c>
      <c r="C96" s="67">
        <v>5583449</v>
      </c>
      <c r="D96" s="68">
        <v>5716536.7805575402</v>
      </c>
      <c r="E96" s="69">
        <v>2.3281190284681599</v>
      </c>
      <c r="F96" s="82">
        <v>0</v>
      </c>
      <c r="G96" s="70">
        <v>2.9499999999999998E-2</v>
      </c>
      <c r="H96" s="71">
        <f t="shared" si="2"/>
        <v>0</v>
      </c>
      <c r="I96" s="71">
        <f t="shared" si="3"/>
        <v>0</v>
      </c>
    </row>
    <row r="97" spans="1:9" x14ac:dyDescent="0.25">
      <c r="A97" s="63">
        <v>2053</v>
      </c>
      <c r="B97" t="s">
        <v>230</v>
      </c>
      <c r="C97" s="67">
        <v>247632</v>
      </c>
      <c r="D97" s="68">
        <v>253535.466047177</v>
      </c>
      <c r="E97" s="69">
        <v>2.3284576864990099</v>
      </c>
      <c r="F97" s="67">
        <v>155000</v>
      </c>
      <c r="G97" s="70">
        <v>2.9499999999999998E-2</v>
      </c>
      <c r="H97" s="71">
        <f t="shared" si="2"/>
        <v>4572.5</v>
      </c>
      <c r="I97" s="71">
        <f t="shared" si="3"/>
        <v>159572.5</v>
      </c>
    </row>
    <row r="98" spans="1:9" x14ac:dyDescent="0.25">
      <c r="A98" s="63">
        <v>551</v>
      </c>
      <c r="B98" t="s">
        <v>234</v>
      </c>
      <c r="C98" s="67">
        <v>30772361</v>
      </c>
      <c r="D98" s="68">
        <v>31526129.367683101</v>
      </c>
      <c r="E98" s="69">
        <v>2.3909321657981302</v>
      </c>
      <c r="F98" s="82">
        <v>0</v>
      </c>
      <c r="G98" s="70">
        <v>2.9499999999999998E-2</v>
      </c>
      <c r="H98" s="71">
        <f t="shared" si="2"/>
        <v>0</v>
      </c>
      <c r="I98" s="71">
        <f t="shared" si="3"/>
        <v>0</v>
      </c>
    </row>
    <row r="99" spans="1:9" x14ac:dyDescent="0.25">
      <c r="A99" s="63">
        <v>552</v>
      </c>
      <c r="B99" t="s">
        <v>235</v>
      </c>
      <c r="C99" s="67">
        <v>20338642</v>
      </c>
      <c r="D99" s="68">
        <v>20836835.5172491</v>
      </c>
      <c r="E99" s="69">
        <v>2.3909269564308002</v>
      </c>
      <c r="F99" s="82">
        <v>0</v>
      </c>
      <c r="G99" s="70">
        <v>2.9499999999999998E-2</v>
      </c>
      <c r="H99" s="71">
        <f t="shared" si="2"/>
        <v>0</v>
      </c>
      <c r="I99" s="71">
        <f t="shared" si="3"/>
        <v>0</v>
      </c>
    </row>
    <row r="100" spans="1:9" x14ac:dyDescent="0.25">
      <c r="A100" s="63">
        <v>554</v>
      </c>
      <c r="B100" t="s">
        <v>236</v>
      </c>
      <c r="C100" s="67">
        <v>14132918</v>
      </c>
      <c r="D100" s="68">
        <v>14469785.2408864</v>
      </c>
      <c r="E100" s="69">
        <v>2.3280735358426998</v>
      </c>
      <c r="F100" s="82">
        <v>0</v>
      </c>
      <c r="G100" s="70">
        <v>2.9499999999999998E-2</v>
      </c>
      <c r="H100" s="71">
        <f t="shared" si="2"/>
        <v>0</v>
      </c>
      <c r="I100" s="71">
        <f t="shared" si="3"/>
        <v>0</v>
      </c>
    </row>
    <row r="101" spans="1:9" x14ac:dyDescent="0.25">
      <c r="A101" s="63">
        <v>1196</v>
      </c>
      <c r="B101" t="s">
        <v>241</v>
      </c>
      <c r="C101" s="67">
        <v>3412149</v>
      </c>
      <c r="D101" s="68">
        <v>3493481.3781272299</v>
      </c>
      <c r="E101" s="69">
        <v>2.3281182672521901</v>
      </c>
      <c r="F101" s="67">
        <v>25500</v>
      </c>
      <c r="G101" s="70">
        <v>2.9499999999999998E-2</v>
      </c>
      <c r="H101" s="71">
        <f t="shared" si="2"/>
        <v>752.25</v>
      </c>
      <c r="I101" s="71">
        <f t="shared" si="3"/>
        <v>26252.25</v>
      </c>
    </row>
    <row r="102" spans="1:9" x14ac:dyDescent="0.25">
      <c r="A102" s="63">
        <v>1173</v>
      </c>
      <c r="B102" t="s">
        <v>243</v>
      </c>
      <c r="C102" s="67">
        <v>20077935</v>
      </c>
      <c r="D102" s="68">
        <v>19652494.2008578</v>
      </c>
      <c r="E102" s="69">
        <v>-2.1648183421098599</v>
      </c>
      <c r="F102" s="67">
        <v>7300000</v>
      </c>
      <c r="G102" s="70">
        <v>2.9499999999999998E-2</v>
      </c>
      <c r="H102" s="71">
        <f t="shared" si="2"/>
        <v>215350</v>
      </c>
      <c r="I102" s="71">
        <f t="shared" si="3"/>
        <v>7515350</v>
      </c>
    </row>
    <row r="103" spans="1:9" x14ac:dyDescent="0.25">
      <c r="A103" s="63">
        <v>89</v>
      </c>
      <c r="B103" t="s">
        <v>245</v>
      </c>
      <c r="C103" s="67">
        <v>759551</v>
      </c>
      <c r="D103" s="68">
        <v>777660.26161544002</v>
      </c>
      <c r="E103" s="69">
        <v>2.3286854825037699</v>
      </c>
      <c r="F103" s="67">
        <v>36000</v>
      </c>
      <c r="G103" s="70">
        <v>2.9499999999999998E-2</v>
      </c>
      <c r="H103" s="71">
        <f t="shared" si="2"/>
        <v>1062</v>
      </c>
      <c r="I103" s="71">
        <f t="shared" si="3"/>
        <v>37062</v>
      </c>
    </row>
    <row r="104" spans="1:9" x14ac:dyDescent="0.25">
      <c r="A104" s="63">
        <v>90</v>
      </c>
      <c r="B104" t="s">
        <v>247</v>
      </c>
      <c r="C104" s="67">
        <v>928659</v>
      </c>
      <c r="D104" s="68">
        <v>950796.31522516103</v>
      </c>
      <c r="E104" s="69">
        <v>2.3282920716745101</v>
      </c>
      <c r="F104" s="82">
        <v>0</v>
      </c>
      <c r="G104" s="70">
        <v>2.9499999999999998E-2</v>
      </c>
      <c r="H104" s="71">
        <f t="shared" si="2"/>
        <v>0</v>
      </c>
      <c r="I104" s="71">
        <f t="shared" si="3"/>
        <v>0</v>
      </c>
    </row>
    <row r="105" spans="1:9" x14ac:dyDescent="0.25">
      <c r="A105" s="63">
        <v>91</v>
      </c>
      <c r="B105" t="s">
        <v>249</v>
      </c>
      <c r="C105" s="67">
        <v>298604</v>
      </c>
      <c r="D105" s="68">
        <v>305722.94496068603</v>
      </c>
      <c r="E105" s="69">
        <v>2.3285609006552201</v>
      </c>
      <c r="F105" s="67">
        <v>140000</v>
      </c>
      <c r="G105" s="70">
        <v>2.9499999999999998E-2</v>
      </c>
      <c r="H105" s="71">
        <f t="shared" si="2"/>
        <v>4130</v>
      </c>
      <c r="I105" s="71">
        <f t="shared" si="3"/>
        <v>144130</v>
      </c>
    </row>
    <row r="106" spans="1:9" x14ac:dyDescent="0.25">
      <c r="A106" s="63">
        <v>92</v>
      </c>
      <c r="B106" t="s">
        <v>251</v>
      </c>
      <c r="C106" s="67">
        <v>1019636</v>
      </c>
      <c r="D106" s="68">
        <v>1043943.72051465</v>
      </c>
      <c r="E106" s="69">
        <v>2.3284512409030902</v>
      </c>
      <c r="F106" s="67">
        <v>179000</v>
      </c>
      <c r="G106" s="70">
        <v>2.9499999999999998E-2</v>
      </c>
      <c r="H106" s="71">
        <f t="shared" si="2"/>
        <v>5280.5</v>
      </c>
      <c r="I106" s="71">
        <f t="shared" si="3"/>
        <v>184280.5</v>
      </c>
    </row>
    <row r="107" spans="1:9" x14ac:dyDescent="0.25">
      <c r="A107" s="63">
        <v>70</v>
      </c>
      <c r="B107" t="s">
        <v>253</v>
      </c>
      <c r="C107" s="67">
        <v>25935832</v>
      </c>
      <c r="D107" s="68">
        <v>26557476.925050899</v>
      </c>
      <c r="E107" s="69">
        <v>2.3407529518157602</v>
      </c>
      <c r="F107" s="67">
        <v>20000</v>
      </c>
      <c r="G107" s="70">
        <v>2.9499999999999998E-2</v>
      </c>
      <c r="H107" s="71">
        <f t="shared" si="2"/>
        <v>590</v>
      </c>
      <c r="I107" s="71">
        <f t="shared" si="3"/>
        <v>20590</v>
      </c>
    </row>
    <row r="108" spans="1:9" x14ac:dyDescent="0.25">
      <c r="A108" s="63">
        <v>219</v>
      </c>
      <c r="B108" t="s">
        <v>254</v>
      </c>
      <c r="C108" s="67">
        <v>938745</v>
      </c>
      <c r="D108" s="68">
        <v>961122.63902787701</v>
      </c>
      <c r="E108" s="69">
        <v>2.32828133676164</v>
      </c>
      <c r="F108" s="67">
        <v>13000</v>
      </c>
      <c r="G108" s="70">
        <v>2.9499999999999998E-2</v>
      </c>
      <c r="H108" s="71">
        <f t="shared" si="2"/>
        <v>383.5</v>
      </c>
      <c r="I108" s="71">
        <f t="shared" si="3"/>
        <v>13383.5</v>
      </c>
    </row>
    <row r="109" spans="1:9" x14ac:dyDescent="0.25">
      <c r="A109" s="63">
        <v>218</v>
      </c>
      <c r="B109" t="s">
        <v>256</v>
      </c>
      <c r="C109" s="67">
        <v>938745</v>
      </c>
      <c r="D109" s="68">
        <v>961122.63902787701</v>
      </c>
      <c r="E109" s="69">
        <v>2.32828133676164</v>
      </c>
      <c r="F109" s="67">
        <v>41500</v>
      </c>
      <c r="G109" s="70">
        <v>2.9499999999999998E-2</v>
      </c>
      <c r="H109" s="71">
        <f t="shared" si="2"/>
        <v>1224.25</v>
      </c>
      <c r="I109" s="71">
        <f t="shared" si="3"/>
        <v>42724.25</v>
      </c>
    </row>
    <row r="110" spans="1:9" x14ac:dyDescent="0.25">
      <c r="A110" s="63">
        <v>442</v>
      </c>
      <c r="B110" t="s">
        <v>263</v>
      </c>
      <c r="C110" s="67">
        <v>18062339</v>
      </c>
      <c r="D110" s="68">
        <v>18492862.1386705</v>
      </c>
      <c r="E110" s="69">
        <v>2.3280503333781399</v>
      </c>
      <c r="F110" s="67">
        <v>13620</v>
      </c>
      <c r="G110" s="70">
        <v>2.9499999999999998E-2</v>
      </c>
      <c r="H110" s="71">
        <f t="shared" si="2"/>
        <v>401.78999999999996</v>
      </c>
      <c r="I110" s="71">
        <f t="shared" si="3"/>
        <v>14021.79</v>
      </c>
    </row>
    <row r="111" spans="1:9" x14ac:dyDescent="0.25">
      <c r="A111" s="63">
        <v>449</v>
      </c>
      <c r="B111" t="s">
        <v>264</v>
      </c>
      <c r="C111" s="67">
        <v>16822907</v>
      </c>
      <c r="D111" s="68">
        <v>17280998.337684501</v>
      </c>
      <c r="E111" s="69">
        <v>2.6508383875339798</v>
      </c>
      <c r="F111" s="67">
        <v>0</v>
      </c>
      <c r="G111" s="70">
        <v>2.9499999999999998E-2</v>
      </c>
      <c r="H111" s="71">
        <f t="shared" si="2"/>
        <v>0</v>
      </c>
      <c r="I111" s="71">
        <f t="shared" si="3"/>
        <v>0</v>
      </c>
    </row>
    <row r="112" spans="1:9" x14ac:dyDescent="0.25">
      <c r="A112" s="63">
        <v>2616</v>
      </c>
      <c r="B112" t="s">
        <v>266</v>
      </c>
      <c r="C112" s="67">
        <v>1679306</v>
      </c>
      <c r="D112" s="68">
        <v>1719335.9785561101</v>
      </c>
      <c r="E112" s="69">
        <v>2.3282231661160502</v>
      </c>
      <c r="F112" s="67">
        <v>175925</v>
      </c>
      <c r="G112" s="70">
        <v>2.9499999999999998E-2</v>
      </c>
      <c r="H112" s="71">
        <f t="shared" si="2"/>
        <v>5189.7874999999995</v>
      </c>
      <c r="I112" s="71">
        <f t="shared" si="3"/>
        <v>181114.78750000001</v>
      </c>
    </row>
    <row r="113" spans="1:9" x14ac:dyDescent="0.25">
      <c r="A113" s="63">
        <v>7357</v>
      </c>
      <c r="B113" t="s">
        <v>269</v>
      </c>
      <c r="C113" s="67">
        <v>170465</v>
      </c>
      <c r="D113" s="68">
        <v>174533.87776983599</v>
      </c>
      <c r="E113" s="69">
        <v>2.3312825119266298</v>
      </c>
      <c r="F113" s="67">
        <v>34400</v>
      </c>
      <c r="G113" s="70">
        <v>2.9499999999999998E-2</v>
      </c>
      <c r="H113" s="71">
        <f t="shared" si="2"/>
        <v>1014.8</v>
      </c>
      <c r="I113" s="71">
        <f t="shared" si="3"/>
        <v>35414.800000000003</v>
      </c>
    </row>
    <row r="114" spans="1:9" x14ac:dyDescent="0.25">
      <c r="A114" s="63">
        <v>7186</v>
      </c>
      <c r="B114" t="s">
        <v>270</v>
      </c>
      <c r="C114" s="67">
        <v>46310529</v>
      </c>
      <c r="D114" s="68">
        <v>47610769.229097001</v>
      </c>
      <c r="E114" s="69">
        <v>2.7309792514386699</v>
      </c>
      <c r="F114" s="67">
        <v>33000</v>
      </c>
      <c r="G114" s="70">
        <v>2.9499999999999998E-2</v>
      </c>
      <c r="H114" s="71">
        <f t="shared" si="2"/>
        <v>973.5</v>
      </c>
      <c r="I114" s="71">
        <f t="shared" si="3"/>
        <v>33973.5</v>
      </c>
    </row>
    <row r="115" spans="1:9" x14ac:dyDescent="0.25">
      <c r="A115" s="63">
        <v>2043</v>
      </c>
      <c r="B115" t="s">
        <v>272</v>
      </c>
      <c r="C115" s="67">
        <v>106478</v>
      </c>
      <c r="D115" s="68">
        <v>109020.06647605399</v>
      </c>
      <c r="E115" s="69">
        <v>2.3317418143499999</v>
      </c>
      <c r="F115" s="67">
        <v>0</v>
      </c>
      <c r="G115" s="70">
        <v>2.9499999999999998E-2</v>
      </c>
      <c r="H115" s="71">
        <f t="shared" si="2"/>
        <v>0</v>
      </c>
      <c r="I115" s="71">
        <f t="shared" si="3"/>
        <v>0</v>
      </c>
    </row>
    <row r="116" spans="1:9" x14ac:dyDescent="0.25">
      <c r="A116" s="63">
        <v>2045</v>
      </c>
      <c r="B116" t="s">
        <v>274</v>
      </c>
      <c r="C116" s="67">
        <v>3727896</v>
      </c>
      <c r="D116" s="68">
        <v>3816754.7819871302</v>
      </c>
      <c r="E116" s="69">
        <v>2.3281239446268698</v>
      </c>
      <c r="F116" s="67">
        <v>565000</v>
      </c>
      <c r="G116" s="70">
        <v>2.9499999999999998E-2</v>
      </c>
      <c r="H116" s="71">
        <f t="shared" si="2"/>
        <v>16667.5</v>
      </c>
      <c r="I116" s="71">
        <f t="shared" si="3"/>
        <v>581667.5</v>
      </c>
    </row>
    <row r="117" spans="1:9" x14ac:dyDescent="0.25">
      <c r="A117" s="63">
        <v>82</v>
      </c>
      <c r="B117" t="s">
        <v>276</v>
      </c>
      <c r="C117" s="67">
        <v>102281314</v>
      </c>
      <c r="D117" s="68">
        <v>93941639.423208699</v>
      </c>
      <c r="E117" s="69">
        <v>-8.8775058940806204</v>
      </c>
      <c r="F117" s="67">
        <v>0</v>
      </c>
      <c r="G117" s="70">
        <v>2.9499999999999998E-2</v>
      </c>
      <c r="H117" s="71">
        <f t="shared" si="2"/>
        <v>0</v>
      </c>
      <c r="I117" s="71">
        <f t="shared" si="3"/>
        <v>0</v>
      </c>
    </row>
    <row r="118" spans="1:9" x14ac:dyDescent="0.25">
      <c r="A118" s="63">
        <v>1146</v>
      </c>
      <c r="B118" t="s">
        <v>278</v>
      </c>
      <c r="C118" s="67">
        <v>98092351</v>
      </c>
      <c r="D118" s="68">
        <v>100404485.120221</v>
      </c>
      <c r="E118" s="69">
        <v>2.30281955776405</v>
      </c>
      <c r="F118" s="67" t="s">
        <v>35</v>
      </c>
      <c r="G118" s="70">
        <v>2.9499999999999998E-2</v>
      </c>
      <c r="H118" s="71" t="e">
        <f t="shared" si="2"/>
        <v>#VALUE!</v>
      </c>
      <c r="I118" s="71" t="e">
        <f t="shared" si="3"/>
        <v>#VALUE!</v>
      </c>
    </row>
    <row r="119" spans="1:9" x14ac:dyDescent="0.25">
      <c r="A119" s="63">
        <v>698</v>
      </c>
      <c r="B119" t="s">
        <v>281</v>
      </c>
      <c r="C119" s="67">
        <v>23505</v>
      </c>
      <c r="D119" s="68">
        <v>24065.463902787698</v>
      </c>
      <c r="E119" s="69">
        <v>2.3289137705871599</v>
      </c>
      <c r="F119" s="67" t="s">
        <v>35</v>
      </c>
      <c r="G119" s="70">
        <v>2.9499999999999998E-2</v>
      </c>
      <c r="H119" s="71" t="e">
        <f t="shared" si="2"/>
        <v>#VALUE!</v>
      </c>
      <c r="I119" s="71" t="e">
        <f t="shared" si="3"/>
        <v>#VALUE!</v>
      </c>
    </row>
    <row r="120" spans="1:9" x14ac:dyDescent="0.25">
      <c r="A120" s="63">
        <v>481</v>
      </c>
      <c r="B120" t="s">
        <v>283</v>
      </c>
      <c r="C120" s="67">
        <v>1091570</v>
      </c>
      <c r="D120" s="68">
        <v>1117591.07005004</v>
      </c>
      <c r="E120" s="69">
        <v>2.3283176420576499</v>
      </c>
      <c r="F120" s="67">
        <v>3500</v>
      </c>
      <c r="G120" s="70">
        <v>2.9499999999999998E-2</v>
      </c>
      <c r="H120" s="71">
        <f t="shared" si="2"/>
        <v>103.25</v>
      </c>
      <c r="I120" s="71">
        <f t="shared" si="3"/>
        <v>3603.25</v>
      </c>
    </row>
    <row r="121" spans="1:9" x14ac:dyDescent="0.25">
      <c r="A121" s="63">
        <v>1686</v>
      </c>
      <c r="B121" t="s">
        <v>284</v>
      </c>
      <c r="C121" s="67">
        <v>1379033</v>
      </c>
      <c r="D121" s="68">
        <v>1411908.66904932</v>
      </c>
      <c r="E121" s="69">
        <v>2.3284557825866399</v>
      </c>
      <c r="F121" s="67">
        <v>0</v>
      </c>
      <c r="G121" s="70">
        <v>2.9499999999999998E-2</v>
      </c>
      <c r="H121" s="71">
        <f t="shared" si="2"/>
        <v>0</v>
      </c>
      <c r="I121" s="71">
        <f t="shared" si="3"/>
        <v>0</v>
      </c>
    </row>
    <row r="122" spans="1:9" x14ac:dyDescent="0.25">
      <c r="A122" s="63">
        <v>7359</v>
      </c>
      <c r="B122" t="s">
        <v>285</v>
      </c>
      <c r="C122" s="67">
        <v>21152</v>
      </c>
      <c r="D122" s="68">
        <v>21658.100071479599</v>
      </c>
      <c r="E122" s="69">
        <v>2.3367703991084801</v>
      </c>
      <c r="F122" s="67">
        <v>7500</v>
      </c>
      <c r="G122" s="70">
        <v>2.9499999999999998E-2</v>
      </c>
      <c r="H122" s="71">
        <f t="shared" si="2"/>
        <v>221.25</v>
      </c>
      <c r="I122" s="71">
        <f t="shared" si="3"/>
        <v>7721.25</v>
      </c>
    </row>
    <row r="123" spans="1:9" x14ac:dyDescent="0.25">
      <c r="A123" s="72">
        <v>849</v>
      </c>
      <c r="B123" s="73" t="s">
        <v>743</v>
      </c>
      <c r="C123" s="67">
        <v>1181475079</v>
      </c>
      <c r="D123" s="68">
        <v>1191627110.0416701</v>
      </c>
      <c r="E123" s="69">
        <v>0.85194696865463004</v>
      </c>
      <c r="F123" s="75">
        <v>104550000</v>
      </c>
      <c r="G123" s="70">
        <v>2.9499999999999998E-2</v>
      </c>
      <c r="H123" s="71">
        <f t="shared" si="2"/>
        <v>3084225</v>
      </c>
      <c r="I123" s="71">
        <f t="shared" si="3"/>
        <v>107634225</v>
      </c>
    </row>
    <row r="124" spans="1:9" x14ac:dyDescent="0.25">
      <c r="A124" s="63">
        <v>702</v>
      </c>
      <c r="B124" t="s">
        <v>289</v>
      </c>
      <c r="C124" s="67">
        <v>57974</v>
      </c>
      <c r="D124" s="68">
        <v>59360.523945675501</v>
      </c>
      <c r="E124" s="69">
        <v>2.3357677013504401</v>
      </c>
      <c r="F124" s="67">
        <v>0</v>
      </c>
      <c r="G124" s="70">
        <v>2.9499999999999998E-2</v>
      </c>
      <c r="H124" s="71">
        <f t="shared" si="2"/>
        <v>0</v>
      </c>
      <c r="I124" s="71">
        <f t="shared" si="3"/>
        <v>0</v>
      </c>
    </row>
    <row r="125" spans="1:9" x14ac:dyDescent="0.25">
      <c r="A125" s="63">
        <v>701</v>
      </c>
      <c r="B125" t="s">
        <v>290</v>
      </c>
      <c r="C125" s="67">
        <v>182085</v>
      </c>
      <c r="D125" s="68">
        <v>186425.60114367399</v>
      </c>
      <c r="E125" s="69">
        <v>2.3283288974505401</v>
      </c>
      <c r="F125" s="67">
        <v>13000</v>
      </c>
      <c r="G125" s="70">
        <v>2.9499999999999998E-2</v>
      </c>
      <c r="H125" s="71">
        <f t="shared" si="2"/>
        <v>383.5</v>
      </c>
      <c r="I125" s="71">
        <f t="shared" si="3"/>
        <v>13383.5</v>
      </c>
    </row>
    <row r="126" spans="1:9" x14ac:dyDescent="0.25">
      <c r="A126" s="63">
        <v>703</v>
      </c>
      <c r="B126" t="s">
        <v>291</v>
      </c>
      <c r="C126" s="67">
        <v>1016352</v>
      </c>
      <c r="D126" s="68">
        <v>1040581.99428163</v>
      </c>
      <c r="E126" s="69">
        <v>2.3285040885564201</v>
      </c>
      <c r="F126" s="67">
        <v>45000</v>
      </c>
      <c r="G126" s="70">
        <v>2.9499999999999998E-2</v>
      </c>
      <c r="H126" s="71">
        <f t="shared" si="2"/>
        <v>1327.5</v>
      </c>
      <c r="I126" s="71">
        <f t="shared" si="3"/>
        <v>46327.5</v>
      </c>
    </row>
    <row r="127" spans="1:9" x14ac:dyDescent="0.25">
      <c r="A127" s="63">
        <v>699</v>
      </c>
      <c r="B127" t="s">
        <v>292</v>
      </c>
      <c r="C127" s="67">
        <v>541318</v>
      </c>
      <c r="D127" s="68">
        <v>554222.97426733398</v>
      </c>
      <c r="E127" s="69">
        <v>2.3284805694664401</v>
      </c>
      <c r="F127" s="67">
        <v>4000</v>
      </c>
      <c r="G127" s="70">
        <v>2.9499999999999998E-2</v>
      </c>
      <c r="H127" s="71">
        <f t="shared" si="2"/>
        <v>118</v>
      </c>
      <c r="I127" s="71">
        <f t="shared" si="3"/>
        <v>4118</v>
      </c>
    </row>
    <row r="128" spans="1:9" x14ac:dyDescent="0.25">
      <c r="A128" s="63">
        <v>700</v>
      </c>
      <c r="B128" t="s">
        <v>293</v>
      </c>
      <c r="C128" s="67">
        <v>574227</v>
      </c>
      <c r="D128" s="68">
        <v>587913.80629020697</v>
      </c>
      <c r="E128" s="69">
        <v>2.3280294056321602</v>
      </c>
      <c r="F128" s="67">
        <v>75000</v>
      </c>
      <c r="G128" s="70">
        <v>2.9499999999999998E-2</v>
      </c>
      <c r="H128" s="71">
        <f t="shared" si="2"/>
        <v>2212.5</v>
      </c>
      <c r="I128" s="71">
        <f t="shared" si="3"/>
        <v>77212.5</v>
      </c>
    </row>
    <row r="129" spans="1:9" x14ac:dyDescent="0.25">
      <c r="A129" s="63">
        <v>603</v>
      </c>
      <c r="B129" t="s">
        <v>300</v>
      </c>
      <c r="C129" s="67">
        <v>18759899</v>
      </c>
      <c r="D129" s="68">
        <v>19207052.191565402</v>
      </c>
      <c r="E129" s="69">
        <v>2.3280677696172898</v>
      </c>
      <c r="F129" s="67">
        <v>1111470</v>
      </c>
      <c r="G129" s="70">
        <v>2.9499999999999998E-2</v>
      </c>
      <c r="H129" s="71">
        <f t="shared" si="2"/>
        <v>32788.364999999998</v>
      </c>
      <c r="I129" s="71">
        <f t="shared" si="3"/>
        <v>1144258.365</v>
      </c>
    </row>
    <row r="130" spans="1:9" x14ac:dyDescent="0.25">
      <c r="A130" s="63">
        <v>406</v>
      </c>
      <c r="B130" t="s">
        <v>304</v>
      </c>
      <c r="C130" s="67">
        <v>11299810</v>
      </c>
      <c r="D130" s="68">
        <v>11576601.967505001</v>
      </c>
      <c r="E130" s="69">
        <v>2.3909603896026699</v>
      </c>
      <c r="F130" s="67">
        <v>15000</v>
      </c>
      <c r="G130" s="70">
        <v>2.9499999999999998E-2</v>
      </c>
      <c r="H130" s="71">
        <f t="shared" ref="H130:H193" si="4">F130*G130</f>
        <v>442.5</v>
      </c>
      <c r="I130" s="71">
        <f t="shared" ref="I130:I193" si="5">F130+H130</f>
        <v>15442.5</v>
      </c>
    </row>
    <row r="131" spans="1:9" x14ac:dyDescent="0.25">
      <c r="A131" s="63">
        <v>317</v>
      </c>
      <c r="B131" t="s">
        <v>307</v>
      </c>
      <c r="C131" s="67">
        <v>917322</v>
      </c>
      <c r="D131" s="68">
        <v>939186.60900643305</v>
      </c>
      <c r="E131" s="69">
        <v>2.3280367071634198</v>
      </c>
      <c r="F131" s="67">
        <v>10000</v>
      </c>
      <c r="G131" s="70">
        <v>2.9499999999999998E-2</v>
      </c>
      <c r="H131" s="71">
        <f t="shared" si="4"/>
        <v>295</v>
      </c>
      <c r="I131" s="71">
        <f t="shared" si="5"/>
        <v>10295</v>
      </c>
    </row>
    <row r="132" spans="1:9" x14ac:dyDescent="0.25">
      <c r="A132" s="63">
        <v>229</v>
      </c>
      <c r="B132" t="s">
        <v>308</v>
      </c>
      <c r="C132" s="67">
        <v>558240</v>
      </c>
      <c r="D132" s="68">
        <v>571550.68048606196</v>
      </c>
      <c r="E132" s="69">
        <v>2.3288714265446702</v>
      </c>
      <c r="F132" s="67">
        <v>3632</v>
      </c>
      <c r="G132" s="70">
        <v>2.9499999999999998E-2</v>
      </c>
      <c r="H132" s="71">
        <f t="shared" si="4"/>
        <v>107.14399999999999</v>
      </c>
      <c r="I132" s="71">
        <f t="shared" si="5"/>
        <v>3739.1439999999998</v>
      </c>
    </row>
    <row r="133" spans="1:9" x14ac:dyDescent="0.25">
      <c r="A133" s="63">
        <v>238</v>
      </c>
      <c r="B133" s="93" t="s">
        <v>309</v>
      </c>
      <c r="C133" s="67">
        <v>2904115</v>
      </c>
      <c r="D133" s="68">
        <v>2986285.6894736802</v>
      </c>
      <c r="E133" s="69">
        <v>2.75160175609878</v>
      </c>
      <c r="F133" s="82" t="s">
        <v>35</v>
      </c>
      <c r="G133" s="70">
        <v>2.9499999999999998E-2</v>
      </c>
      <c r="H133" s="71" t="e">
        <f t="shared" si="4"/>
        <v>#VALUE!</v>
      </c>
      <c r="I133" s="71" t="e">
        <f t="shared" si="5"/>
        <v>#VALUE!</v>
      </c>
    </row>
    <row r="134" spans="1:9" x14ac:dyDescent="0.25">
      <c r="A134" s="63">
        <v>227</v>
      </c>
      <c r="B134" t="s">
        <v>310</v>
      </c>
      <c r="C134" s="67">
        <v>3454878</v>
      </c>
      <c r="D134" s="68">
        <v>3537228.77841315</v>
      </c>
      <c r="E134" s="69">
        <v>2.3281156965509</v>
      </c>
      <c r="F134" s="67">
        <v>529500</v>
      </c>
      <c r="G134" s="70">
        <v>2.9499999999999998E-2</v>
      </c>
      <c r="H134" s="71">
        <f t="shared" si="4"/>
        <v>15620.25</v>
      </c>
      <c r="I134" s="71">
        <f t="shared" si="5"/>
        <v>545120.25</v>
      </c>
    </row>
    <row r="135" spans="1:9" x14ac:dyDescent="0.25">
      <c r="A135" s="63">
        <v>232</v>
      </c>
      <c r="B135" t="s">
        <v>311</v>
      </c>
      <c r="C135" s="67">
        <v>1985229</v>
      </c>
      <c r="D135" s="68">
        <v>2032552.81415297</v>
      </c>
      <c r="E135" s="69">
        <v>2.3282944395562</v>
      </c>
      <c r="F135" s="67">
        <v>5000</v>
      </c>
      <c r="G135" s="70">
        <v>2.9499999999999998E-2</v>
      </c>
      <c r="H135" s="71">
        <f t="shared" si="4"/>
        <v>147.5</v>
      </c>
      <c r="I135" s="71">
        <f t="shared" si="5"/>
        <v>5147.5</v>
      </c>
    </row>
    <row r="136" spans="1:9" x14ac:dyDescent="0.25">
      <c r="A136" s="63">
        <v>255</v>
      </c>
      <c r="B136" t="s">
        <v>312</v>
      </c>
      <c r="C136" s="67">
        <v>959234</v>
      </c>
      <c r="D136" s="68">
        <v>982104.30664760503</v>
      </c>
      <c r="E136" s="69">
        <v>2.3287044454242101</v>
      </c>
      <c r="F136" s="67">
        <v>41000</v>
      </c>
      <c r="G136" s="70">
        <v>2.9499999999999998E-2</v>
      </c>
      <c r="H136" s="71">
        <f t="shared" si="4"/>
        <v>1209.5</v>
      </c>
      <c r="I136" s="71">
        <f t="shared" si="5"/>
        <v>42209.5</v>
      </c>
    </row>
    <row r="137" spans="1:9" x14ac:dyDescent="0.25">
      <c r="A137" s="63">
        <v>233</v>
      </c>
      <c r="B137" s="91" t="s">
        <v>313</v>
      </c>
      <c r="C137" s="92">
        <v>679765</v>
      </c>
      <c r="D137" s="68">
        <v>695967.24874910701</v>
      </c>
      <c r="E137" s="69">
        <v>2.3280188512070898</v>
      </c>
      <c r="F137" s="92">
        <v>300000</v>
      </c>
      <c r="G137" s="70">
        <v>2.9499999999999998E-2</v>
      </c>
      <c r="H137" s="71">
        <f t="shared" si="4"/>
        <v>8850</v>
      </c>
      <c r="I137" s="71">
        <f t="shared" si="5"/>
        <v>308850</v>
      </c>
    </row>
    <row r="138" spans="1:9" x14ac:dyDescent="0.25">
      <c r="A138" s="63">
        <v>253</v>
      </c>
      <c r="B138" t="s">
        <v>314</v>
      </c>
      <c r="C138" s="67">
        <v>1905784</v>
      </c>
      <c r="D138" s="68">
        <v>1951211.30092924</v>
      </c>
      <c r="E138" s="69">
        <v>2.3281589701536198</v>
      </c>
      <c r="F138" s="67">
        <v>23835</v>
      </c>
      <c r="G138" s="70">
        <v>2.9499999999999998E-2</v>
      </c>
      <c r="H138" s="71">
        <f t="shared" si="4"/>
        <v>703.13249999999994</v>
      </c>
      <c r="I138" s="71">
        <f t="shared" si="5"/>
        <v>24538.1325</v>
      </c>
    </row>
    <row r="139" spans="1:9" x14ac:dyDescent="0.25">
      <c r="A139" s="63">
        <v>231</v>
      </c>
      <c r="B139" t="s">
        <v>315</v>
      </c>
      <c r="C139" s="67">
        <v>4085870</v>
      </c>
      <c r="D139" s="68">
        <v>4183264.6854896401</v>
      </c>
      <c r="E139" s="69">
        <v>2.3281980178654602</v>
      </c>
      <c r="F139" s="67">
        <v>7945</v>
      </c>
      <c r="G139" s="70">
        <v>2.9499999999999998E-2</v>
      </c>
      <c r="H139" s="71">
        <f t="shared" si="4"/>
        <v>234.3775</v>
      </c>
      <c r="I139" s="71">
        <f t="shared" si="5"/>
        <v>8179.3774999999996</v>
      </c>
    </row>
    <row r="140" spans="1:9" x14ac:dyDescent="0.25">
      <c r="A140" s="63">
        <v>1162</v>
      </c>
      <c r="B140" t="s">
        <v>316</v>
      </c>
      <c r="C140" s="67">
        <v>2615039</v>
      </c>
      <c r="D140" s="68">
        <v>2677925.9974800502</v>
      </c>
      <c r="E140" s="69">
        <v>2.3483470991815101</v>
      </c>
      <c r="F140" s="67">
        <v>11350</v>
      </c>
      <c r="G140" s="70">
        <v>2.9499999999999998E-2</v>
      </c>
      <c r="H140" s="71">
        <f t="shared" si="4"/>
        <v>334.82499999999999</v>
      </c>
      <c r="I140" s="71">
        <f t="shared" si="5"/>
        <v>11684.825000000001</v>
      </c>
    </row>
    <row r="141" spans="1:9" x14ac:dyDescent="0.25">
      <c r="A141" s="63">
        <v>1756</v>
      </c>
      <c r="B141" t="s">
        <v>318</v>
      </c>
      <c r="C141" s="67">
        <v>19707957</v>
      </c>
      <c r="D141" s="68">
        <v>19290349.4324518</v>
      </c>
      <c r="E141" s="69">
        <v>-2.1648522698387</v>
      </c>
      <c r="F141" s="67" t="s">
        <v>35</v>
      </c>
      <c r="G141" s="70">
        <v>2.9499999999999998E-2</v>
      </c>
      <c r="H141" s="71" t="e">
        <f t="shared" si="4"/>
        <v>#VALUE!</v>
      </c>
      <c r="I141" s="71" t="e">
        <f t="shared" si="5"/>
        <v>#VALUE!</v>
      </c>
    </row>
    <row r="142" spans="1:9" x14ac:dyDescent="0.25">
      <c r="A142" s="63">
        <v>595</v>
      </c>
      <c r="B142" t="s">
        <v>319</v>
      </c>
      <c r="C142" s="67">
        <v>7758741</v>
      </c>
      <c r="D142" s="68">
        <v>7943681.4317369601</v>
      </c>
      <c r="E142" s="69">
        <v>2.3281451217073399</v>
      </c>
      <c r="F142" s="67">
        <v>5530572</v>
      </c>
      <c r="G142" s="70">
        <v>2.9499999999999998E-2</v>
      </c>
      <c r="H142" s="71">
        <f t="shared" si="4"/>
        <v>163151.87399999998</v>
      </c>
      <c r="I142" s="71">
        <f t="shared" si="5"/>
        <v>5693723.8739999998</v>
      </c>
    </row>
    <row r="143" spans="1:9" x14ac:dyDescent="0.25">
      <c r="A143" s="63">
        <v>251</v>
      </c>
      <c r="B143" t="s">
        <v>322</v>
      </c>
      <c r="C143" s="67">
        <v>2559691</v>
      </c>
      <c r="D143" s="68">
        <v>2620707.7655468201</v>
      </c>
      <c r="E143" s="69">
        <v>2.3282552274228099</v>
      </c>
      <c r="F143" s="67">
        <v>18000</v>
      </c>
      <c r="G143" s="70">
        <v>2.9499999999999998E-2</v>
      </c>
      <c r="H143" s="71">
        <f t="shared" si="4"/>
        <v>531</v>
      </c>
      <c r="I143" s="71">
        <f t="shared" si="5"/>
        <v>18531</v>
      </c>
    </row>
    <row r="144" spans="1:9" x14ac:dyDescent="0.25">
      <c r="A144" s="63">
        <v>2145</v>
      </c>
      <c r="B144" t="s">
        <v>323</v>
      </c>
      <c r="C144" s="67">
        <v>2399431</v>
      </c>
      <c r="D144" s="68">
        <v>2456626.9149392401</v>
      </c>
      <c r="E144" s="69">
        <v>2.3282295977228999</v>
      </c>
      <c r="F144" s="67">
        <v>8000</v>
      </c>
      <c r="G144" s="70">
        <v>2.9499999999999998E-2</v>
      </c>
      <c r="H144" s="71">
        <f t="shared" si="4"/>
        <v>236</v>
      </c>
      <c r="I144" s="71">
        <f t="shared" si="5"/>
        <v>8236</v>
      </c>
    </row>
    <row r="145" spans="1:9" x14ac:dyDescent="0.25">
      <c r="A145" s="63">
        <v>55</v>
      </c>
      <c r="B145" t="s">
        <v>324</v>
      </c>
      <c r="C145" s="67">
        <v>10324820</v>
      </c>
      <c r="D145" s="68">
        <v>10572293.188594701</v>
      </c>
      <c r="E145" s="69">
        <v>2.3407711475659498</v>
      </c>
      <c r="F145" s="67">
        <v>82600</v>
      </c>
      <c r="G145" s="70">
        <v>2.9499999999999998E-2</v>
      </c>
      <c r="H145" s="71">
        <f t="shared" si="4"/>
        <v>2436.6999999999998</v>
      </c>
      <c r="I145" s="71">
        <f t="shared" si="5"/>
        <v>85036.7</v>
      </c>
    </row>
    <row r="146" spans="1:9" x14ac:dyDescent="0.25">
      <c r="A146" s="63">
        <v>210</v>
      </c>
      <c r="B146" t="s">
        <v>331</v>
      </c>
      <c r="C146" s="67">
        <v>80121232</v>
      </c>
      <c r="D146" s="68">
        <v>82030963.423874199</v>
      </c>
      <c r="E146" s="69">
        <v>2.3280616783764301</v>
      </c>
      <c r="F146" s="67">
        <v>9085000</v>
      </c>
      <c r="G146" s="70">
        <v>2.9499999999999998E-2</v>
      </c>
      <c r="H146" s="71">
        <f t="shared" si="4"/>
        <v>268007.5</v>
      </c>
      <c r="I146" s="71">
        <f t="shared" si="5"/>
        <v>9353007.5</v>
      </c>
    </row>
    <row r="147" spans="1:9" x14ac:dyDescent="0.25">
      <c r="A147" s="63">
        <v>67</v>
      </c>
      <c r="B147" t="s">
        <v>340</v>
      </c>
      <c r="C147" s="67">
        <v>3421234</v>
      </c>
      <c r="D147" s="68">
        <v>3502783.8570407401</v>
      </c>
      <c r="E147" s="69">
        <v>2.32814413817812</v>
      </c>
      <c r="F147" s="67">
        <v>57500</v>
      </c>
      <c r="G147" s="70">
        <v>2.9499999999999998E-2</v>
      </c>
      <c r="H147" s="71">
        <f t="shared" si="4"/>
        <v>1696.25</v>
      </c>
      <c r="I147" s="71">
        <f t="shared" si="5"/>
        <v>59196.25</v>
      </c>
    </row>
    <row r="148" spans="1:9" x14ac:dyDescent="0.25">
      <c r="A148" s="63">
        <v>121</v>
      </c>
      <c r="B148" t="s">
        <v>344</v>
      </c>
      <c r="C148" s="67">
        <v>39481801</v>
      </c>
      <c r="D148" s="68">
        <v>40422871.706933498</v>
      </c>
      <c r="E148" s="69">
        <v>2.3280649473800401</v>
      </c>
      <c r="F148" s="67">
        <v>119615</v>
      </c>
      <c r="G148" s="70">
        <v>2.9499999999999998E-2</v>
      </c>
      <c r="H148" s="71">
        <f t="shared" si="4"/>
        <v>3528.6424999999999</v>
      </c>
      <c r="I148" s="71">
        <f t="shared" si="5"/>
        <v>123143.6425</v>
      </c>
    </row>
    <row r="149" spans="1:9" x14ac:dyDescent="0.25">
      <c r="A149" s="63">
        <v>7103</v>
      </c>
      <c r="B149" t="s">
        <v>345</v>
      </c>
      <c r="C149" s="67">
        <v>58578655</v>
      </c>
      <c r="D149" s="68">
        <v>59974910.579699799</v>
      </c>
      <c r="E149" s="69">
        <v>2.3280661299933398</v>
      </c>
      <c r="F149" s="67">
        <v>88500</v>
      </c>
      <c r="G149" s="70">
        <v>2.9499999999999998E-2</v>
      </c>
      <c r="H149" s="71">
        <f t="shared" si="4"/>
        <v>2610.75</v>
      </c>
      <c r="I149" s="71">
        <f t="shared" si="5"/>
        <v>91110.75</v>
      </c>
    </row>
    <row r="150" spans="1:9" x14ac:dyDescent="0.25">
      <c r="A150" s="63">
        <v>7102</v>
      </c>
      <c r="B150" t="s">
        <v>347</v>
      </c>
      <c r="C150" s="67">
        <v>73167</v>
      </c>
      <c r="D150" s="68">
        <v>75236.323230490001</v>
      </c>
      <c r="E150" s="69">
        <v>2.7504310971584101</v>
      </c>
      <c r="F150" s="67">
        <v>0</v>
      </c>
      <c r="G150" s="70">
        <v>2.9499999999999998E-2</v>
      </c>
      <c r="H150" s="71">
        <f t="shared" si="4"/>
        <v>0</v>
      </c>
      <c r="I150" s="71">
        <f t="shared" si="5"/>
        <v>0</v>
      </c>
    </row>
    <row r="151" spans="1:9" x14ac:dyDescent="0.25">
      <c r="A151" s="63">
        <v>373</v>
      </c>
      <c r="B151" t="s">
        <v>349</v>
      </c>
      <c r="C151" s="67">
        <v>107492</v>
      </c>
      <c r="D151" s="68">
        <v>110058.216583274</v>
      </c>
      <c r="E151" s="69">
        <v>2.3316901390384399</v>
      </c>
      <c r="F151" s="67">
        <v>5000</v>
      </c>
      <c r="G151" s="70">
        <v>2.9499999999999998E-2</v>
      </c>
      <c r="H151" s="71">
        <f t="shared" si="4"/>
        <v>147.5</v>
      </c>
      <c r="I151" s="71">
        <f t="shared" si="5"/>
        <v>5147.5</v>
      </c>
    </row>
    <row r="152" spans="1:9" x14ac:dyDescent="0.25">
      <c r="A152" s="63">
        <v>356</v>
      </c>
      <c r="B152" s="77" t="s">
        <v>350</v>
      </c>
      <c r="C152" s="78">
        <v>3943513</v>
      </c>
      <c r="D152" s="68">
        <v>4037510.8627591101</v>
      </c>
      <c r="E152" s="69">
        <v>2.3281141761406601</v>
      </c>
      <c r="F152" s="82">
        <v>0</v>
      </c>
      <c r="G152" s="70">
        <v>2.9499999999999998E-2</v>
      </c>
      <c r="H152" s="71">
        <f t="shared" si="4"/>
        <v>0</v>
      </c>
      <c r="I152" s="71">
        <f t="shared" si="5"/>
        <v>0</v>
      </c>
    </row>
    <row r="153" spans="1:9" x14ac:dyDescent="0.25">
      <c r="A153" s="63">
        <v>2</v>
      </c>
      <c r="B153" t="s">
        <v>354</v>
      </c>
      <c r="C153" s="67">
        <v>1530900</v>
      </c>
      <c r="D153" s="68">
        <v>1567398.2144388901</v>
      </c>
      <c r="E153" s="69">
        <v>2.3285859395948698</v>
      </c>
      <c r="F153" s="67">
        <v>118040</v>
      </c>
      <c r="G153" s="70">
        <v>2.9499999999999998E-2</v>
      </c>
      <c r="H153" s="71">
        <f t="shared" si="4"/>
        <v>3482.18</v>
      </c>
      <c r="I153" s="71">
        <f t="shared" si="5"/>
        <v>121522.18</v>
      </c>
    </row>
    <row r="154" spans="1:9" x14ac:dyDescent="0.25">
      <c r="A154" s="63">
        <v>44</v>
      </c>
      <c r="B154" t="s">
        <v>355</v>
      </c>
      <c r="C154" s="67">
        <v>1406164</v>
      </c>
      <c r="D154" s="68">
        <v>1439687.3588277299</v>
      </c>
      <c r="E154" s="69">
        <v>2.3285165784209299</v>
      </c>
      <c r="F154" s="67">
        <v>153700</v>
      </c>
      <c r="G154" s="70">
        <v>2.9499999999999998E-2</v>
      </c>
      <c r="H154" s="71">
        <f t="shared" si="4"/>
        <v>4534.1499999999996</v>
      </c>
      <c r="I154" s="71">
        <f t="shared" si="5"/>
        <v>158234.15</v>
      </c>
    </row>
    <row r="155" spans="1:9" x14ac:dyDescent="0.25">
      <c r="A155" s="63">
        <v>6</v>
      </c>
      <c r="B155" t="s">
        <v>356</v>
      </c>
      <c r="C155" s="67">
        <v>1446611</v>
      </c>
      <c r="D155" s="68">
        <v>1481098.9213724099</v>
      </c>
      <c r="E155" s="69">
        <v>2.3285359859996402</v>
      </c>
      <c r="F155" s="67">
        <v>103000</v>
      </c>
      <c r="G155" s="70">
        <v>2.9499999999999998E-2</v>
      </c>
      <c r="H155" s="71">
        <f t="shared" si="4"/>
        <v>3038.5</v>
      </c>
      <c r="I155" s="71">
        <f t="shared" si="5"/>
        <v>106038.5</v>
      </c>
    </row>
    <row r="156" spans="1:9" x14ac:dyDescent="0.25">
      <c r="A156" s="63">
        <v>2048</v>
      </c>
      <c r="B156" t="s">
        <v>357</v>
      </c>
      <c r="C156" s="67">
        <v>1590641</v>
      </c>
      <c r="D156" s="68">
        <v>1628557.1086490401</v>
      </c>
      <c r="E156" s="69">
        <v>2.3282025817619698</v>
      </c>
      <c r="F156" s="67">
        <v>434138</v>
      </c>
      <c r="G156" s="70">
        <v>2.9499999999999998E-2</v>
      </c>
      <c r="H156" s="71">
        <f t="shared" si="4"/>
        <v>12807.071</v>
      </c>
      <c r="I156" s="71">
        <f t="shared" si="5"/>
        <v>446945.071</v>
      </c>
    </row>
    <row r="157" spans="1:9" x14ac:dyDescent="0.25">
      <c r="A157" s="63">
        <v>11</v>
      </c>
      <c r="B157" t="s">
        <v>358</v>
      </c>
      <c r="C157" s="67">
        <v>1557853</v>
      </c>
      <c r="D157" s="68">
        <v>1594990.93638313</v>
      </c>
      <c r="E157" s="69">
        <v>2.3284104966355699</v>
      </c>
      <c r="F157" s="67">
        <v>240620</v>
      </c>
      <c r="G157" s="70">
        <v>2.9499999999999998E-2</v>
      </c>
      <c r="H157" s="71">
        <f t="shared" si="4"/>
        <v>7098.29</v>
      </c>
      <c r="I157" s="71">
        <f t="shared" si="5"/>
        <v>247718.29</v>
      </c>
    </row>
    <row r="158" spans="1:9" x14ac:dyDescent="0.25">
      <c r="A158" s="63">
        <v>10</v>
      </c>
      <c r="B158" s="77" t="s">
        <v>360</v>
      </c>
      <c r="C158" s="78">
        <v>1436887</v>
      </c>
      <c r="D158" s="68">
        <v>1471140.4460328801</v>
      </c>
      <c r="E158" s="69">
        <v>2.3283600233580302</v>
      </c>
      <c r="F158" s="82">
        <v>0</v>
      </c>
      <c r="G158" s="70">
        <v>2.9499999999999998E-2</v>
      </c>
      <c r="H158" s="71">
        <f t="shared" si="4"/>
        <v>0</v>
      </c>
      <c r="I158" s="71">
        <f t="shared" si="5"/>
        <v>0</v>
      </c>
    </row>
    <row r="159" spans="1:9" x14ac:dyDescent="0.25">
      <c r="A159" s="63">
        <v>52</v>
      </c>
      <c r="B159" t="s">
        <v>361</v>
      </c>
      <c r="C159" s="67">
        <v>2531162</v>
      </c>
      <c r="D159" s="68">
        <v>2591500.5975696901</v>
      </c>
      <c r="E159" s="69">
        <v>2.3283265929507402</v>
      </c>
      <c r="F159" s="67">
        <v>331000</v>
      </c>
      <c r="G159" s="70">
        <v>2.9499999999999998E-2</v>
      </c>
      <c r="H159" s="71">
        <f t="shared" si="4"/>
        <v>9764.5</v>
      </c>
      <c r="I159" s="71">
        <f t="shared" si="5"/>
        <v>340764.5</v>
      </c>
    </row>
    <row r="160" spans="1:9" x14ac:dyDescent="0.25">
      <c r="A160" s="63">
        <v>448</v>
      </c>
      <c r="B160" t="s">
        <v>364</v>
      </c>
      <c r="C160" s="67">
        <v>15755843</v>
      </c>
      <c r="D160" s="68">
        <v>16132287.5319132</v>
      </c>
      <c r="E160" s="69">
        <v>2.33348513760683</v>
      </c>
      <c r="F160" s="67">
        <v>2000</v>
      </c>
      <c r="G160" s="70">
        <v>2.9499999999999998E-2</v>
      </c>
      <c r="H160" s="71">
        <f t="shared" si="4"/>
        <v>59</v>
      </c>
      <c r="I160" s="71">
        <f t="shared" si="5"/>
        <v>2059</v>
      </c>
    </row>
    <row r="161" spans="1:9" x14ac:dyDescent="0.25">
      <c r="A161" s="63">
        <v>529</v>
      </c>
      <c r="B161" s="77" t="s">
        <v>365</v>
      </c>
      <c r="C161" s="67">
        <v>3611287</v>
      </c>
      <c r="D161" s="68">
        <v>3697367.5196568999</v>
      </c>
      <c r="E161" s="69">
        <v>2.3281569711221399</v>
      </c>
      <c r="F161" s="82" t="s">
        <v>35</v>
      </c>
      <c r="G161" s="70">
        <v>2.9499999999999998E-2</v>
      </c>
      <c r="H161" s="71" t="e">
        <f t="shared" si="4"/>
        <v>#VALUE!</v>
      </c>
      <c r="I161" s="71" t="e">
        <f t="shared" si="5"/>
        <v>#VALUE!</v>
      </c>
    </row>
    <row r="162" spans="1:9" x14ac:dyDescent="0.25">
      <c r="A162" s="63">
        <v>443</v>
      </c>
      <c r="B162" t="s">
        <v>368</v>
      </c>
      <c r="C162" s="67">
        <v>90491</v>
      </c>
      <c r="D162" s="68">
        <v>92650.809864188705</v>
      </c>
      <c r="E162" s="69">
        <v>2.33112896406911</v>
      </c>
      <c r="F162" s="67">
        <v>0</v>
      </c>
      <c r="G162" s="70">
        <v>2.9499999999999998E-2</v>
      </c>
      <c r="H162" s="71">
        <f t="shared" si="4"/>
        <v>0</v>
      </c>
      <c r="I162" s="71">
        <f t="shared" si="5"/>
        <v>0</v>
      </c>
    </row>
    <row r="163" spans="1:9" x14ac:dyDescent="0.25">
      <c r="A163" s="63">
        <v>594</v>
      </c>
      <c r="B163" t="s">
        <v>372</v>
      </c>
      <c r="C163" s="67">
        <v>3790289</v>
      </c>
      <c r="D163" s="68">
        <v>3880633.7112222998</v>
      </c>
      <c r="E163" s="69">
        <v>2.3280916970090799</v>
      </c>
      <c r="F163" s="67">
        <v>0</v>
      </c>
      <c r="G163" s="70">
        <v>2.9499999999999998E-2</v>
      </c>
      <c r="H163" s="71">
        <f t="shared" si="4"/>
        <v>0</v>
      </c>
      <c r="I163" s="71">
        <f t="shared" si="5"/>
        <v>0</v>
      </c>
    </row>
    <row r="164" spans="1:9" x14ac:dyDescent="0.25">
      <c r="A164" s="63">
        <v>593</v>
      </c>
      <c r="B164" t="s">
        <v>373</v>
      </c>
      <c r="C164" s="67">
        <v>2784759</v>
      </c>
      <c r="D164" s="68">
        <v>2851293.9195659701</v>
      </c>
      <c r="E164" s="69">
        <v>2.3334991566249998</v>
      </c>
      <c r="F164" s="67">
        <v>0</v>
      </c>
      <c r="G164" s="70">
        <v>2.9499999999999998E-2</v>
      </c>
      <c r="H164" s="71">
        <f t="shared" si="4"/>
        <v>0</v>
      </c>
      <c r="I164" s="71">
        <f t="shared" si="5"/>
        <v>0</v>
      </c>
    </row>
    <row r="165" spans="1:9" x14ac:dyDescent="0.25">
      <c r="A165" s="63">
        <v>1994</v>
      </c>
      <c r="B165" t="s">
        <v>374</v>
      </c>
      <c r="C165" s="67">
        <v>15071558</v>
      </c>
      <c r="D165" s="68">
        <v>14752198.8548964</v>
      </c>
      <c r="E165" s="69">
        <v>-2.1648240255224498</v>
      </c>
      <c r="F165" s="67" t="s">
        <v>35</v>
      </c>
      <c r="G165" s="70">
        <v>2.9499999999999998E-2</v>
      </c>
      <c r="H165" s="71" t="e">
        <f t="shared" si="4"/>
        <v>#VALUE!</v>
      </c>
      <c r="I165" s="71" t="e">
        <f t="shared" si="5"/>
        <v>#VALUE!</v>
      </c>
    </row>
    <row r="166" spans="1:9" x14ac:dyDescent="0.25">
      <c r="A166" s="63">
        <v>270</v>
      </c>
      <c r="B166" t="s">
        <v>376</v>
      </c>
      <c r="C166" s="67">
        <v>10345965</v>
      </c>
      <c r="D166" s="68">
        <v>10592568.433166601</v>
      </c>
      <c r="E166" s="69">
        <v>2.3280796789039702</v>
      </c>
      <c r="F166" s="67">
        <v>1045865</v>
      </c>
      <c r="G166" s="70">
        <v>2.9499999999999998E-2</v>
      </c>
      <c r="H166" s="71">
        <f t="shared" si="4"/>
        <v>30853.017499999998</v>
      </c>
      <c r="I166" s="71">
        <f t="shared" si="5"/>
        <v>1076718.0175000001</v>
      </c>
    </row>
    <row r="167" spans="1:9" x14ac:dyDescent="0.25">
      <c r="A167" s="63">
        <v>66</v>
      </c>
      <c r="B167" t="s">
        <v>379</v>
      </c>
      <c r="C167" s="67">
        <v>7867526</v>
      </c>
      <c r="D167" s="68">
        <v>8055055.7283774102</v>
      </c>
      <c r="E167" s="69">
        <v>2.3280997016166798</v>
      </c>
      <c r="F167" s="67">
        <v>133000</v>
      </c>
      <c r="G167" s="70">
        <v>2.9499999999999998E-2</v>
      </c>
      <c r="H167" s="71">
        <f t="shared" si="4"/>
        <v>3923.5</v>
      </c>
      <c r="I167" s="71">
        <f t="shared" si="5"/>
        <v>136923.5</v>
      </c>
    </row>
    <row r="168" spans="1:9" x14ac:dyDescent="0.25">
      <c r="A168" s="63">
        <v>1628</v>
      </c>
      <c r="B168" t="s">
        <v>382</v>
      </c>
      <c r="C168" s="67">
        <v>309275</v>
      </c>
      <c r="D168" s="68">
        <v>302724.97998570401</v>
      </c>
      <c r="E168" s="69">
        <v>-2.1636866619349502</v>
      </c>
      <c r="F168" s="67">
        <v>15000</v>
      </c>
      <c r="G168" s="70">
        <v>2.9499999999999998E-2</v>
      </c>
      <c r="H168" s="71">
        <f t="shared" si="4"/>
        <v>442.5</v>
      </c>
      <c r="I168" s="71">
        <f t="shared" si="5"/>
        <v>15442.5</v>
      </c>
    </row>
    <row r="169" spans="1:9" x14ac:dyDescent="0.25">
      <c r="A169" s="63">
        <v>69</v>
      </c>
      <c r="B169" t="s">
        <v>385</v>
      </c>
      <c r="C169" s="67">
        <v>8509617</v>
      </c>
      <c r="D169" s="68">
        <v>8712447.9349535406</v>
      </c>
      <c r="E169" s="69">
        <v>2.32805907671252</v>
      </c>
      <c r="F169" s="67">
        <v>2507976</v>
      </c>
      <c r="G169" s="70">
        <v>2.9499999999999998E-2</v>
      </c>
      <c r="H169" s="71">
        <f t="shared" si="4"/>
        <v>73985.292000000001</v>
      </c>
      <c r="I169" s="71">
        <f t="shared" si="5"/>
        <v>2581961.2919999999</v>
      </c>
    </row>
    <row r="170" spans="1:9" x14ac:dyDescent="0.25">
      <c r="A170" s="63">
        <v>273</v>
      </c>
      <c r="B170" s="94" t="s">
        <v>387</v>
      </c>
      <c r="C170" s="67">
        <v>5545168</v>
      </c>
      <c r="D170" s="68">
        <v>5696161.5885357596</v>
      </c>
      <c r="E170" s="69">
        <v>2.65079538543374</v>
      </c>
      <c r="F170" s="82" t="s">
        <v>35</v>
      </c>
      <c r="G170" s="70">
        <v>2.9499999999999998E-2</v>
      </c>
      <c r="H170" s="71" t="e">
        <f t="shared" si="4"/>
        <v>#VALUE!</v>
      </c>
      <c r="I170" s="71" t="e">
        <f t="shared" si="5"/>
        <v>#VALUE!</v>
      </c>
    </row>
    <row r="171" spans="1:9" x14ac:dyDescent="0.25">
      <c r="A171" s="63">
        <v>5088</v>
      </c>
      <c r="B171" t="s">
        <v>388</v>
      </c>
      <c r="C171" s="67">
        <v>454822</v>
      </c>
      <c r="D171" s="68">
        <v>465663.45675482502</v>
      </c>
      <c r="E171" s="69">
        <v>2.32817426352891</v>
      </c>
      <c r="F171" s="67">
        <v>0</v>
      </c>
      <c r="G171" s="70">
        <v>2.9499999999999998E-2</v>
      </c>
      <c r="H171" s="71">
        <f t="shared" si="4"/>
        <v>0</v>
      </c>
      <c r="I171" s="71">
        <f t="shared" si="5"/>
        <v>0</v>
      </c>
    </row>
    <row r="172" spans="1:9" x14ac:dyDescent="0.25">
      <c r="A172" s="63">
        <v>431</v>
      </c>
      <c r="B172" t="s">
        <v>389</v>
      </c>
      <c r="C172" s="67">
        <v>1659678</v>
      </c>
      <c r="D172" s="68">
        <v>1699237.1472480299</v>
      </c>
      <c r="E172" s="69">
        <v>2.3280533451202898</v>
      </c>
      <c r="F172" s="67">
        <v>1060675</v>
      </c>
      <c r="G172" s="70">
        <v>2.9499999999999998E-2</v>
      </c>
      <c r="H172" s="71">
        <f t="shared" si="4"/>
        <v>31289.912499999999</v>
      </c>
      <c r="I172" s="71">
        <f t="shared" si="5"/>
        <v>1091964.9125000001</v>
      </c>
    </row>
    <row r="173" spans="1:9" x14ac:dyDescent="0.25">
      <c r="A173" s="63">
        <v>223</v>
      </c>
      <c r="B173" t="s">
        <v>417</v>
      </c>
      <c r="C173" s="67">
        <v>1268600</v>
      </c>
      <c r="D173" s="68">
        <v>1298838.1822730501</v>
      </c>
      <c r="E173" s="69">
        <v>2.3280946530331699</v>
      </c>
      <c r="F173" s="67">
        <v>425000</v>
      </c>
      <c r="G173" s="70">
        <v>2.9499999999999998E-2</v>
      </c>
      <c r="H173" s="71">
        <f t="shared" si="4"/>
        <v>12537.5</v>
      </c>
      <c r="I173" s="71">
        <f t="shared" si="5"/>
        <v>437537.5</v>
      </c>
    </row>
    <row r="174" spans="1:9" x14ac:dyDescent="0.25">
      <c r="A174" s="63">
        <v>4103</v>
      </c>
      <c r="B174" t="s">
        <v>744</v>
      </c>
      <c r="C174" s="67">
        <v>120881</v>
      </c>
      <c r="D174" s="68" t="s">
        <v>707</v>
      </c>
      <c r="E174" s="69"/>
      <c r="F174" s="67" t="s">
        <v>35</v>
      </c>
      <c r="G174" s="70">
        <v>2.9499999999999998E-2</v>
      </c>
      <c r="H174" s="71" t="e">
        <f t="shared" si="4"/>
        <v>#VALUE!</v>
      </c>
      <c r="I174" s="71" t="e">
        <f t="shared" si="5"/>
        <v>#VALUE!</v>
      </c>
    </row>
    <row r="175" spans="1:9" x14ac:dyDescent="0.25">
      <c r="A175" s="63">
        <v>228</v>
      </c>
      <c r="B175" s="94" t="s">
        <v>418</v>
      </c>
      <c r="C175" s="67">
        <v>6133900</v>
      </c>
      <c r="D175" s="68">
        <v>6280107.1929949997</v>
      </c>
      <c r="E175" s="69">
        <v>2.32810027762073</v>
      </c>
      <c r="F175" s="82">
        <v>0</v>
      </c>
      <c r="G175" s="70">
        <v>2.9499999999999998E-2</v>
      </c>
      <c r="H175" s="71">
        <f t="shared" si="4"/>
        <v>0</v>
      </c>
      <c r="I175" s="71">
        <f t="shared" si="5"/>
        <v>0</v>
      </c>
    </row>
    <row r="176" spans="1:9" x14ac:dyDescent="0.25">
      <c r="A176" s="63">
        <v>2433</v>
      </c>
      <c r="B176" t="s">
        <v>421</v>
      </c>
      <c r="C176" s="67">
        <v>786765</v>
      </c>
      <c r="D176" s="68">
        <v>805520.69549678301</v>
      </c>
      <c r="E176" s="69">
        <v>2.3283939942990899</v>
      </c>
      <c r="F176" s="67">
        <v>5000</v>
      </c>
      <c r="G176" s="70">
        <v>2.9499999999999998E-2</v>
      </c>
      <c r="H176" s="71">
        <f t="shared" si="4"/>
        <v>147.5</v>
      </c>
      <c r="I176" s="71">
        <f t="shared" si="5"/>
        <v>5147.5</v>
      </c>
    </row>
    <row r="177" spans="1:9" x14ac:dyDescent="0.25">
      <c r="A177" s="63">
        <v>441</v>
      </c>
      <c r="B177" t="s">
        <v>424</v>
      </c>
      <c r="C177" s="67">
        <v>1773448</v>
      </c>
      <c r="D177" s="68">
        <v>1815724.5375268101</v>
      </c>
      <c r="E177" s="69">
        <v>2.3283563477304599</v>
      </c>
      <c r="F177" s="67">
        <v>87000</v>
      </c>
      <c r="G177" s="70">
        <v>2.9499999999999998E-2</v>
      </c>
      <c r="H177" s="71">
        <f t="shared" si="4"/>
        <v>2566.5</v>
      </c>
      <c r="I177" s="71">
        <f t="shared" si="5"/>
        <v>89566.5</v>
      </c>
    </row>
    <row r="178" spans="1:9" x14ac:dyDescent="0.25">
      <c r="A178" s="63">
        <v>421</v>
      </c>
      <c r="B178" t="s">
        <v>425</v>
      </c>
      <c r="C178" s="67">
        <v>8454432</v>
      </c>
      <c r="D178" s="68">
        <v>8655952.5418155808</v>
      </c>
      <c r="E178" s="69">
        <v>2.3281151420605402</v>
      </c>
      <c r="F178" s="67">
        <v>7972500</v>
      </c>
      <c r="G178" s="70">
        <v>2.9499999999999998E-2</v>
      </c>
      <c r="H178" s="71">
        <f t="shared" si="4"/>
        <v>235188.75</v>
      </c>
      <c r="I178" s="71">
        <f t="shared" si="5"/>
        <v>8207688.75</v>
      </c>
    </row>
    <row r="179" spans="1:9" x14ac:dyDescent="0.25">
      <c r="A179" s="63">
        <v>331</v>
      </c>
      <c r="B179" t="s">
        <v>434</v>
      </c>
      <c r="C179" s="67">
        <v>2474271</v>
      </c>
      <c r="D179" s="68">
        <v>2533251.7934238701</v>
      </c>
      <c r="E179" s="69">
        <v>2.3282641534877802</v>
      </c>
      <c r="F179" s="67">
        <v>166505</v>
      </c>
      <c r="G179" s="70">
        <v>2.9499999999999998E-2</v>
      </c>
      <c r="H179" s="71">
        <f t="shared" si="4"/>
        <v>4911.8975</v>
      </c>
      <c r="I179" s="71">
        <f t="shared" si="5"/>
        <v>171416.89749999999</v>
      </c>
    </row>
    <row r="180" spans="1:9" x14ac:dyDescent="0.25">
      <c r="A180" s="63">
        <v>2027</v>
      </c>
      <c r="B180" t="s">
        <v>436</v>
      </c>
      <c r="C180" s="67">
        <v>152472</v>
      </c>
      <c r="D180" s="68">
        <v>156106.71336669099</v>
      </c>
      <c r="E180" s="69">
        <v>2.3283517334406101</v>
      </c>
      <c r="F180" s="67">
        <v>26219</v>
      </c>
      <c r="G180" s="70">
        <v>2.9499999999999998E-2</v>
      </c>
      <c r="H180" s="71">
        <f t="shared" si="4"/>
        <v>773.46049999999991</v>
      </c>
      <c r="I180" s="71">
        <f t="shared" si="5"/>
        <v>26992.460500000001</v>
      </c>
    </row>
    <row r="181" spans="1:9" x14ac:dyDescent="0.25">
      <c r="A181" s="63">
        <v>1175</v>
      </c>
      <c r="B181" t="s">
        <v>439</v>
      </c>
      <c r="C181" s="67">
        <v>5546341</v>
      </c>
      <c r="D181" s="68">
        <v>5678542.12151537</v>
      </c>
      <c r="E181" s="69">
        <v>2.3280820796322499</v>
      </c>
      <c r="F181" s="67">
        <v>5060250</v>
      </c>
      <c r="G181" s="70">
        <v>2.9499999999999998E-2</v>
      </c>
      <c r="H181" s="71">
        <f t="shared" si="4"/>
        <v>149277.375</v>
      </c>
      <c r="I181" s="71">
        <f t="shared" si="5"/>
        <v>5209527.375</v>
      </c>
    </row>
    <row r="182" spans="1:9" x14ac:dyDescent="0.25">
      <c r="A182" s="63">
        <v>1195</v>
      </c>
      <c r="B182" t="s">
        <v>441</v>
      </c>
      <c r="C182" s="67">
        <v>23397691</v>
      </c>
      <c r="D182" s="68">
        <v>22901904.036454599</v>
      </c>
      <c r="E182" s="69">
        <v>-2.1648285782536201</v>
      </c>
      <c r="F182" s="67">
        <v>10300000</v>
      </c>
      <c r="G182" s="70">
        <v>2.9499999999999998E-2</v>
      </c>
      <c r="H182" s="71">
        <f t="shared" si="4"/>
        <v>303850</v>
      </c>
      <c r="I182" s="71">
        <f t="shared" si="5"/>
        <v>10603850</v>
      </c>
    </row>
    <row r="183" spans="1:9" x14ac:dyDescent="0.25">
      <c r="A183" s="63">
        <v>105</v>
      </c>
      <c r="B183" s="94" t="s">
        <v>442</v>
      </c>
      <c r="C183" s="67">
        <v>36148146</v>
      </c>
      <c r="D183" s="68">
        <v>37009757.043602601</v>
      </c>
      <c r="E183" s="69">
        <v>2.3280645765587602</v>
      </c>
      <c r="F183" s="67">
        <v>70000</v>
      </c>
      <c r="G183" s="70">
        <v>2.9499999999999998E-2</v>
      </c>
      <c r="H183" s="71">
        <f t="shared" si="4"/>
        <v>2065</v>
      </c>
      <c r="I183" s="71">
        <f t="shared" si="5"/>
        <v>72065</v>
      </c>
    </row>
    <row r="184" spans="1:9" x14ac:dyDescent="0.25">
      <c r="A184" s="63">
        <v>259</v>
      </c>
      <c r="B184" t="s">
        <v>443</v>
      </c>
      <c r="C184" s="67">
        <v>18734605</v>
      </c>
      <c r="D184" s="68">
        <v>19181155.659756999</v>
      </c>
      <c r="E184" s="69">
        <v>2.3280696308296802</v>
      </c>
      <c r="F184" s="67">
        <v>150000</v>
      </c>
      <c r="G184" s="70">
        <v>2.9499999999999998E-2</v>
      </c>
      <c r="H184" s="71">
        <f t="shared" si="4"/>
        <v>4425</v>
      </c>
      <c r="I184" s="71">
        <f t="shared" si="5"/>
        <v>154425</v>
      </c>
    </row>
    <row r="185" spans="1:9" x14ac:dyDescent="0.25">
      <c r="A185" s="95">
        <v>1157</v>
      </c>
      <c r="B185" s="94" t="s">
        <v>444</v>
      </c>
      <c r="C185" s="82">
        <v>60461476</v>
      </c>
      <c r="D185" s="68">
        <v>61902608.189420998</v>
      </c>
      <c r="E185" s="69">
        <v>2.3280637626950602</v>
      </c>
      <c r="F185" s="82">
        <v>45000</v>
      </c>
      <c r="G185" s="70">
        <v>2.9499999999999998E-2</v>
      </c>
      <c r="H185" s="71">
        <f t="shared" si="4"/>
        <v>1327.5</v>
      </c>
      <c r="I185" s="71">
        <f t="shared" si="5"/>
        <v>46327.5</v>
      </c>
    </row>
    <row r="186" spans="1:9" x14ac:dyDescent="0.25">
      <c r="A186" s="83">
        <v>1181</v>
      </c>
      <c r="B186" s="84" t="s">
        <v>445</v>
      </c>
      <c r="C186" s="85">
        <v>60392427</v>
      </c>
      <c r="D186" s="68">
        <v>61831913.845604002</v>
      </c>
      <c r="E186" s="69">
        <v>2.3280645156778399</v>
      </c>
      <c r="F186" s="85">
        <v>29250000</v>
      </c>
      <c r="G186" s="70">
        <v>2.9499999999999998E-2</v>
      </c>
      <c r="H186" s="71">
        <f t="shared" si="4"/>
        <v>862875</v>
      </c>
      <c r="I186" s="71">
        <f t="shared" si="5"/>
        <v>30112875</v>
      </c>
    </row>
    <row r="187" spans="1:9" x14ac:dyDescent="0.25">
      <c r="A187" s="63">
        <v>1685</v>
      </c>
      <c r="B187" t="s">
        <v>446</v>
      </c>
      <c r="C187" s="67">
        <v>809744</v>
      </c>
      <c r="D187" s="68">
        <v>829048.69192280201</v>
      </c>
      <c r="E187" s="69">
        <v>2.3285353575588998</v>
      </c>
      <c r="F187" s="67">
        <v>20339</v>
      </c>
      <c r="G187" s="70">
        <v>2.9499999999999998E-2</v>
      </c>
      <c r="H187" s="71">
        <f t="shared" si="4"/>
        <v>600.00049999999999</v>
      </c>
      <c r="I187" s="71">
        <f t="shared" si="5"/>
        <v>20939.000499999998</v>
      </c>
    </row>
    <row r="188" spans="1:9" x14ac:dyDescent="0.25">
      <c r="A188" s="63">
        <v>1184</v>
      </c>
      <c r="B188" t="s">
        <v>447</v>
      </c>
      <c r="C188" s="67">
        <v>1007995</v>
      </c>
      <c r="D188" s="68">
        <v>1032025.43030736</v>
      </c>
      <c r="E188" s="69">
        <v>2.3284726908527298</v>
      </c>
      <c r="F188" s="67">
        <v>0</v>
      </c>
      <c r="G188" s="70">
        <v>2.9499999999999998E-2</v>
      </c>
      <c r="H188" s="71">
        <f t="shared" si="4"/>
        <v>0</v>
      </c>
      <c r="I188" s="71">
        <f t="shared" si="5"/>
        <v>0</v>
      </c>
    </row>
    <row r="189" spans="1:9" x14ac:dyDescent="0.25">
      <c r="A189" s="63">
        <v>5087</v>
      </c>
      <c r="B189" t="s">
        <v>448</v>
      </c>
      <c r="C189" s="67">
        <v>20858703</v>
      </c>
      <c r="D189" s="68">
        <v>21355883.948534701</v>
      </c>
      <c r="E189" s="69">
        <v>2.3280747813240601</v>
      </c>
      <c r="F189" s="67">
        <v>2312800</v>
      </c>
      <c r="G189" s="70">
        <v>2.9499999999999998E-2</v>
      </c>
      <c r="H189" s="71">
        <f t="shared" si="4"/>
        <v>68227.599999999991</v>
      </c>
      <c r="I189" s="71">
        <f t="shared" si="5"/>
        <v>2381027.6</v>
      </c>
    </row>
    <row r="190" spans="1:9" x14ac:dyDescent="0.25">
      <c r="A190" s="63">
        <v>581</v>
      </c>
      <c r="B190" t="s">
        <v>451</v>
      </c>
      <c r="C190" s="67">
        <v>4301129</v>
      </c>
      <c r="D190" s="68">
        <v>4403652.9177984297</v>
      </c>
      <c r="E190" s="69">
        <v>2.32815618560792</v>
      </c>
      <c r="F190" s="67">
        <v>250000</v>
      </c>
      <c r="G190" s="70">
        <v>2.9499999999999998E-2</v>
      </c>
      <c r="H190" s="71">
        <f t="shared" si="4"/>
        <v>7375</v>
      </c>
      <c r="I190" s="71">
        <f t="shared" si="5"/>
        <v>257375</v>
      </c>
    </row>
    <row r="191" spans="1:9" x14ac:dyDescent="0.25">
      <c r="A191" s="63">
        <v>582</v>
      </c>
      <c r="B191" t="s">
        <v>453</v>
      </c>
      <c r="C191" s="67">
        <v>4301129</v>
      </c>
      <c r="D191" s="68">
        <v>4403652.9177984297</v>
      </c>
      <c r="E191" s="69">
        <v>2.32815618560792</v>
      </c>
      <c r="F191" s="67">
        <v>250000</v>
      </c>
      <c r="G191" s="70">
        <v>2.9499999999999998E-2</v>
      </c>
      <c r="H191" s="71">
        <f t="shared" si="4"/>
        <v>7375</v>
      </c>
      <c r="I191" s="71">
        <f t="shared" si="5"/>
        <v>257375</v>
      </c>
    </row>
    <row r="192" spans="1:9" x14ac:dyDescent="0.25">
      <c r="A192" s="63">
        <v>661</v>
      </c>
      <c r="B192" t="s">
        <v>454</v>
      </c>
      <c r="C192" s="67">
        <v>2140596</v>
      </c>
      <c r="D192" s="68">
        <v>2191624.7948534698</v>
      </c>
      <c r="E192" s="69">
        <v>2.32835451457276</v>
      </c>
      <c r="F192" s="67">
        <v>50000</v>
      </c>
      <c r="G192" s="70">
        <v>2.9499999999999998E-2</v>
      </c>
      <c r="H192" s="71">
        <f t="shared" si="4"/>
        <v>1475</v>
      </c>
      <c r="I192" s="71">
        <f t="shared" si="5"/>
        <v>51475</v>
      </c>
    </row>
    <row r="193" spans="1:9" x14ac:dyDescent="0.25">
      <c r="A193" s="63">
        <v>660</v>
      </c>
      <c r="B193" t="s">
        <v>456</v>
      </c>
      <c r="C193" s="67">
        <v>791644</v>
      </c>
      <c r="D193" s="68">
        <v>810515.26018584694</v>
      </c>
      <c r="E193" s="69">
        <v>2.32830411873059</v>
      </c>
      <c r="F193" s="67">
        <v>8000</v>
      </c>
      <c r="G193" s="70">
        <v>2.9499999999999998E-2</v>
      </c>
      <c r="H193" s="71">
        <f t="shared" si="4"/>
        <v>236</v>
      </c>
      <c r="I193" s="71">
        <f t="shared" si="5"/>
        <v>8236</v>
      </c>
    </row>
    <row r="194" spans="1:9" x14ac:dyDescent="0.25">
      <c r="A194" s="63">
        <v>2344</v>
      </c>
      <c r="B194" t="s">
        <v>745</v>
      </c>
      <c r="C194" s="67">
        <v>5564</v>
      </c>
      <c r="D194" s="68">
        <v>5697.5639742673302</v>
      </c>
      <c r="E194" s="69">
        <v>2.34422947895919</v>
      </c>
      <c r="F194" s="67">
        <v>3178</v>
      </c>
      <c r="G194" s="70">
        <v>2.9499999999999998E-2</v>
      </c>
      <c r="H194" s="71">
        <f t="shared" ref="H194:H257" si="6">F194*G194</f>
        <v>93.750999999999991</v>
      </c>
      <c r="I194" s="71">
        <f t="shared" ref="I194:I257" si="7">F194+H194</f>
        <v>3271.7510000000002</v>
      </c>
    </row>
    <row r="195" spans="1:9" x14ac:dyDescent="0.25">
      <c r="A195" s="63">
        <v>65</v>
      </c>
      <c r="B195" t="s">
        <v>478</v>
      </c>
      <c r="C195" s="67">
        <v>7646735</v>
      </c>
      <c r="D195" s="68">
        <v>7829000.5861329501</v>
      </c>
      <c r="E195" s="69">
        <v>2.32808241777103</v>
      </c>
      <c r="F195" s="67">
        <v>535000</v>
      </c>
      <c r="G195" s="70">
        <v>2.9499999999999998E-2</v>
      </c>
      <c r="H195" s="71">
        <f t="shared" si="6"/>
        <v>15782.5</v>
      </c>
      <c r="I195" s="71">
        <f t="shared" si="7"/>
        <v>550782.5</v>
      </c>
    </row>
    <row r="196" spans="1:9" x14ac:dyDescent="0.25">
      <c r="A196" s="63">
        <v>9735</v>
      </c>
      <c r="B196" t="s">
        <v>746</v>
      </c>
      <c r="C196" s="67">
        <v>1537225</v>
      </c>
      <c r="D196" s="68">
        <v>1573868.2601858501</v>
      </c>
      <c r="E196" s="69">
        <v>2.3282291861912299</v>
      </c>
      <c r="F196" s="67">
        <v>18160</v>
      </c>
      <c r="G196" s="70">
        <v>2.9499999999999998E-2</v>
      </c>
      <c r="H196" s="71">
        <f t="shared" si="6"/>
        <v>535.72</v>
      </c>
      <c r="I196" s="71">
        <f t="shared" si="7"/>
        <v>18695.72</v>
      </c>
    </row>
    <row r="197" spans="1:9" x14ac:dyDescent="0.25">
      <c r="A197" s="63">
        <v>9720</v>
      </c>
      <c r="B197" t="s">
        <v>480</v>
      </c>
      <c r="C197" s="67">
        <v>286285</v>
      </c>
      <c r="D197" s="68">
        <v>293115.96068620402</v>
      </c>
      <c r="E197" s="69">
        <v>2.3304635715546498</v>
      </c>
      <c r="F197" s="67">
        <v>26000</v>
      </c>
      <c r="G197" s="70">
        <v>2.9499999999999998E-2</v>
      </c>
      <c r="H197" s="71">
        <f t="shared" si="6"/>
        <v>767</v>
      </c>
      <c r="I197" s="71">
        <f t="shared" si="7"/>
        <v>26767</v>
      </c>
    </row>
    <row r="198" spans="1:9" x14ac:dyDescent="0.25">
      <c r="A198" s="63">
        <v>9708</v>
      </c>
      <c r="B198" t="s">
        <v>481</v>
      </c>
      <c r="C198" s="67">
        <v>98714</v>
      </c>
      <c r="D198" s="68">
        <v>101074.539671194</v>
      </c>
      <c r="E198" s="69">
        <v>2.3354443946742598</v>
      </c>
      <c r="F198" s="67">
        <v>12000</v>
      </c>
      <c r="G198" s="70">
        <v>2.9499999999999998E-2</v>
      </c>
      <c r="H198" s="71">
        <f t="shared" si="6"/>
        <v>354</v>
      </c>
      <c r="I198" s="71">
        <f t="shared" si="7"/>
        <v>12354</v>
      </c>
    </row>
    <row r="199" spans="1:9" x14ac:dyDescent="0.25">
      <c r="A199" s="63">
        <v>9731</v>
      </c>
      <c r="B199" t="s">
        <v>483</v>
      </c>
      <c r="C199" s="67">
        <v>118459</v>
      </c>
      <c r="D199" s="68">
        <v>121289.856325947</v>
      </c>
      <c r="E199" s="69">
        <v>2.3339596662886999</v>
      </c>
      <c r="F199" s="67">
        <v>3500</v>
      </c>
      <c r="G199" s="70">
        <v>2.9499999999999998E-2</v>
      </c>
      <c r="H199" s="71">
        <f t="shared" si="6"/>
        <v>103.25</v>
      </c>
      <c r="I199" s="71">
        <f t="shared" si="7"/>
        <v>3603.25</v>
      </c>
    </row>
    <row r="200" spans="1:9" x14ac:dyDescent="0.25">
      <c r="A200" s="63">
        <v>9718</v>
      </c>
      <c r="B200" t="s">
        <v>747</v>
      </c>
      <c r="C200" s="67">
        <v>310263</v>
      </c>
      <c r="D200" s="68">
        <v>317661.67119371</v>
      </c>
      <c r="E200" s="69">
        <v>2.3291041584926</v>
      </c>
      <c r="F200" s="67">
        <v>35000</v>
      </c>
      <c r="G200" s="70">
        <v>2.9499999999999998E-2</v>
      </c>
      <c r="H200" s="71">
        <f t="shared" si="6"/>
        <v>1032.5</v>
      </c>
      <c r="I200" s="71">
        <f t="shared" si="7"/>
        <v>36032.5</v>
      </c>
    </row>
    <row r="201" spans="1:9" x14ac:dyDescent="0.25">
      <c r="A201" s="63">
        <v>9712</v>
      </c>
      <c r="B201" t="s">
        <v>485</v>
      </c>
      <c r="C201" s="67">
        <v>92131</v>
      </c>
      <c r="D201" s="68">
        <v>94336.781987133698</v>
      </c>
      <c r="E201" s="69">
        <v>2.3381993117324198</v>
      </c>
      <c r="F201" s="67">
        <v>24000</v>
      </c>
      <c r="G201" s="70">
        <v>2.9499999999999998E-2</v>
      </c>
      <c r="H201" s="71">
        <f t="shared" si="6"/>
        <v>708</v>
      </c>
      <c r="I201" s="71">
        <f t="shared" si="7"/>
        <v>24708</v>
      </c>
    </row>
    <row r="202" spans="1:9" x14ac:dyDescent="0.25">
      <c r="A202" s="63">
        <v>9716</v>
      </c>
      <c r="B202" t="s">
        <v>486</v>
      </c>
      <c r="C202" s="67">
        <v>286285</v>
      </c>
      <c r="D202" s="68">
        <v>293115.96068620402</v>
      </c>
      <c r="E202" s="69">
        <v>2.3304635715546498</v>
      </c>
      <c r="F202" s="67">
        <v>12000</v>
      </c>
      <c r="G202" s="70">
        <v>2.9499999999999998E-2</v>
      </c>
      <c r="H202" s="71">
        <f t="shared" si="6"/>
        <v>354</v>
      </c>
      <c r="I202" s="71">
        <f t="shared" si="7"/>
        <v>12354</v>
      </c>
    </row>
    <row r="203" spans="1:9" x14ac:dyDescent="0.25">
      <c r="A203" s="63">
        <v>9710</v>
      </c>
      <c r="B203" t="s">
        <v>487</v>
      </c>
      <c r="C203" s="67">
        <v>169233</v>
      </c>
      <c r="D203" s="68">
        <v>173270.93137955701</v>
      </c>
      <c r="E203" s="69">
        <v>2.3304147714838499</v>
      </c>
      <c r="F203" s="67">
        <v>15000</v>
      </c>
      <c r="G203" s="70">
        <v>2.9499999999999998E-2</v>
      </c>
      <c r="H203" s="71">
        <f t="shared" si="6"/>
        <v>442.5</v>
      </c>
      <c r="I203" s="71">
        <f t="shared" si="7"/>
        <v>15442.5</v>
      </c>
    </row>
    <row r="204" spans="1:9" x14ac:dyDescent="0.25">
      <c r="A204" s="63">
        <v>9721</v>
      </c>
      <c r="B204" t="s">
        <v>488</v>
      </c>
      <c r="C204" s="67">
        <v>286285</v>
      </c>
      <c r="D204" s="68">
        <v>293115.96068620402</v>
      </c>
      <c r="E204" s="69">
        <v>2.3304635715546498</v>
      </c>
      <c r="F204" s="67">
        <v>25850</v>
      </c>
      <c r="G204" s="70">
        <v>2.9499999999999998E-2</v>
      </c>
      <c r="H204" s="71">
        <f t="shared" si="6"/>
        <v>762.57499999999993</v>
      </c>
      <c r="I204" s="71">
        <f t="shared" si="7"/>
        <v>26612.575000000001</v>
      </c>
    </row>
    <row r="205" spans="1:9" x14ac:dyDescent="0.25">
      <c r="A205" s="63">
        <v>9737</v>
      </c>
      <c r="B205" t="s">
        <v>489</v>
      </c>
      <c r="C205" s="67">
        <v>553824</v>
      </c>
      <c r="D205" s="68">
        <v>567098.66272912396</v>
      </c>
      <c r="E205" s="69">
        <v>2.34080303861779</v>
      </c>
      <c r="F205" s="67">
        <v>2000</v>
      </c>
      <c r="G205" s="70">
        <v>2.9499999999999998E-2</v>
      </c>
      <c r="H205" s="71">
        <f t="shared" si="6"/>
        <v>59</v>
      </c>
      <c r="I205" s="71">
        <f t="shared" si="7"/>
        <v>2059</v>
      </c>
    </row>
    <row r="206" spans="1:9" x14ac:dyDescent="0.25">
      <c r="A206" s="63">
        <v>9715</v>
      </c>
      <c r="B206" t="s">
        <v>490</v>
      </c>
      <c r="C206" s="67">
        <v>286285</v>
      </c>
      <c r="D206" s="68">
        <v>293115.96068620402</v>
      </c>
      <c r="E206" s="69">
        <v>2.3304635715546498</v>
      </c>
      <c r="F206" s="67">
        <v>12000</v>
      </c>
      <c r="G206" s="70">
        <v>2.9499999999999998E-2</v>
      </c>
      <c r="H206" s="71">
        <f t="shared" si="6"/>
        <v>354</v>
      </c>
      <c r="I206" s="71">
        <f t="shared" si="7"/>
        <v>12354</v>
      </c>
    </row>
    <row r="207" spans="1:9" x14ac:dyDescent="0.25">
      <c r="A207" s="63">
        <v>9726</v>
      </c>
      <c r="B207" t="s">
        <v>491</v>
      </c>
      <c r="C207" s="67">
        <v>85554</v>
      </c>
      <c r="D207" s="68">
        <v>87596.980700500397</v>
      </c>
      <c r="E207" s="69">
        <v>2.3322501348367601</v>
      </c>
      <c r="F207" s="67">
        <v>12500</v>
      </c>
      <c r="G207" s="70">
        <v>2.9499999999999998E-2</v>
      </c>
      <c r="H207" s="71">
        <f t="shared" si="6"/>
        <v>368.75</v>
      </c>
      <c r="I207" s="71">
        <f t="shared" si="7"/>
        <v>12868.75</v>
      </c>
    </row>
    <row r="208" spans="1:9" x14ac:dyDescent="0.25">
      <c r="A208" s="63">
        <v>9734</v>
      </c>
      <c r="B208" t="s">
        <v>748</v>
      </c>
      <c r="C208" s="67">
        <v>729121</v>
      </c>
      <c r="D208" s="68">
        <v>746505.54038599005</v>
      </c>
      <c r="E208" s="69">
        <v>2.3287891978673101</v>
      </c>
      <c r="F208" s="67">
        <v>22700</v>
      </c>
      <c r="G208" s="70">
        <v>2.9499999999999998E-2</v>
      </c>
      <c r="H208" s="71">
        <f t="shared" si="6"/>
        <v>669.65</v>
      </c>
      <c r="I208" s="71">
        <f t="shared" si="7"/>
        <v>23369.65</v>
      </c>
    </row>
    <row r="209" spans="1:9" x14ac:dyDescent="0.25">
      <c r="A209" s="63">
        <v>9711</v>
      </c>
      <c r="B209" t="s">
        <v>492</v>
      </c>
      <c r="C209" s="67">
        <v>65813</v>
      </c>
      <c r="D209" s="68">
        <v>67383.707648320196</v>
      </c>
      <c r="E209" s="69">
        <v>2.33099023953661</v>
      </c>
      <c r="F209" s="67">
        <v>23000</v>
      </c>
      <c r="G209" s="70">
        <v>2.9499999999999998E-2</v>
      </c>
      <c r="H209" s="71">
        <f t="shared" si="6"/>
        <v>678.5</v>
      </c>
      <c r="I209" s="71">
        <f t="shared" si="7"/>
        <v>23678.5</v>
      </c>
    </row>
    <row r="210" spans="1:9" x14ac:dyDescent="0.25">
      <c r="A210" s="63">
        <v>9725</v>
      </c>
      <c r="B210" t="s">
        <v>493</v>
      </c>
      <c r="C210" s="67">
        <v>157948</v>
      </c>
      <c r="D210" s="68">
        <v>161718.44603288101</v>
      </c>
      <c r="E210" s="69">
        <v>2.3314879195129201</v>
      </c>
      <c r="F210" s="67">
        <v>11500</v>
      </c>
      <c r="G210" s="70">
        <v>2.9499999999999998E-2</v>
      </c>
      <c r="H210" s="71">
        <f t="shared" si="6"/>
        <v>339.25</v>
      </c>
      <c r="I210" s="71">
        <f t="shared" si="7"/>
        <v>11839.25</v>
      </c>
    </row>
    <row r="211" spans="1:9" x14ac:dyDescent="0.25">
      <c r="A211" s="63">
        <v>9730</v>
      </c>
      <c r="B211" t="s">
        <v>494</v>
      </c>
      <c r="C211" s="67">
        <v>118459</v>
      </c>
      <c r="D211" s="68">
        <v>121289.856325947</v>
      </c>
      <c r="E211" s="69">
        <v>2.3339596662886999</v>
      </c>
      <c r="F211" s="67">
        <v>6500</v>
      </c>
      <c r="G211" s="70">
        <v>2.9499999999999998E-2</v>
      </c>
      <c r="H211" s="71">
        <f t="shared" si="6"/>
        <v>191.75</v>
      </c>
      <c r="I211" s="71">
        <f t="shared" si="7"/>
        <v>6691.75</v>
      </c>
    </row>
    <row r="212" spans="1:9" x14ac:dyDescent="0.25">
      <c r="A212" s="63">
        <v>9714</v>
      </c>
      <c r="B212" t="s">
        <v>495</v>
      </c>
      <c r="C212" s="67">
        <v>775348</v>
      </c>
      <c r="D212" s="68">
        <v>793833.33238027198</v>
      </c>
      <c r="E212" s="69">
        <v>2.3286163009613401</v>
      </c>
      <c r="F212" s="67">
        <v>12000</v>
      </c>
      <c r="G212" s="70">
        <v>2.9499999999999998E-2</v>
      </c>
      <c r="H212" s="71">
        <f t="shared" si="6"/>
        <v>354</v>
      </c>
      <c r="I212" s="71">
        <f t="shared" si="7"/>
        <v>12354</v>
      </c>
    </row>
    <row r="213" spans="1:9" x14ac:dyDescent="0.25">
      <c r="A213" s="63">
        <v>9719</v>
      </c>
      <c r="B213" t="s">
        <v>496</v>
      </c>
      <c r="C213" s="67">
        <v>752157</v>
      </c>
      <c r="D213" s="68">
        <v>770088.71408148704</v>
      </c>
      <c r="E213" s="69">
        <v>2.32852575990217</v>
      </c>
      <c r="F213" s="67">
        <v>69000</v>
      </c>
      <c r="G213" s="70">
        <v>2.9499999999999998E-2</v>
      </c>
      <c r="H213" s="71">
        <f t="shared" si="6"/>
        <v>2035.5</v>
      </c>
      <c r="I213" s="71">
        <f t="shared" si="7"/>
        <v>71035.5</v>
      </c>
    </row>
    <row r="214" spans="1:9" x14ac:dyDescent="0.25">
      <c r="A214" s="63">
        <v>9709</v>
      </c>
      <c r="B214" t="s">
        <v>497</v>
      </c>
      <c r="C214" s="67">
        <v>98714</v>
      </c>
      <c r="D214" s="68">
        <v>101074.539671194</v>
      </c>
      <c r="E214" s="69">
        <v>2.3354443946742598</v>
      </c>
      <c r="F214" s="67">
        <v>17000</v>
      </c>
      <c r="G214" s="70">
        <v>2.9499999999999998E-2</v>
      </c>
      <c r="H214" s="71">
        <f t="shared" si="6"/>
        <v>501.5</v>
      </c>
      <c r="I214" s="71">
        <f t="shared" si="7"/>
        <v>17501.5</v>
      </c>
    </row>
    <row r="215" spans="1:9" x14ac:dyDescent="0.25">
      <c r="A215" s="63">
        <v>9728</v>
      </c>
      <c r="B215" t="s">
        <v>498</v>
      </c>
      <c r="C215" s="67">
        <v>118459</v>
      </c>
      <c r="D215" s="68">
        <v>121289.856325947</v>
      </c>
      <c r="E215" s="69">
        <v>2.3339596662886999</v>
      </c>
      <c r="F215" s="67">
        <v>5000</v>
      </c>
      <c r="G215" s="70">
        <v>2.9499999999999998E-2</v>
      </c>
      <c r="H215" s="71">
        <f t="shared" si="6"/>
        <v>147.5</v>
      </c>
      <c r="I215" s="71">
        <f t="shared" si="7"/>
        <v>5147.5</v>
      </c>
    </row>
    <row r="216" spans="1:9" x14ac:dyDescent="0.25">
      <c r="A216" s="63">
        <v>9723</v>
      </c>
      <c r="B216" t="s">
        <v>499</v>
      </c>
      <c r="C216" s="67">
        <v>135383</v>
      </c>
      <c r="D216" s="68">
        <v>138615.518942102</v>
      </c>
      <c r="E216" s="69">
        <v>2.3320036362246701</v>
      </c>
      <c r="F216" s="67">
        <v>7650</v>
      </c>
      <c r="G216" s="70">
        <v>2.9499999999999998E-2</v>
      </c>
      <c r="H216" s="71">
        <f t="shared" si="6"/>
        <v>225.67499999999998</v>
      </c>
      <c r="I216" s="71">
        <f t="shared" si="7"/>
        <v>7875.6750000000002</v>
      </c>
    </row>
    <row r="217" spans="1:9" x14ac:dyDescent="0.25">
      <c r="A217" s="63">
        <v>9729</v>
      </c>
      <c r="B217" t="s">
        <v>500</v>
      </c>
      <c r="C217" s="67">
        <v>118459</v>
      </c>
      <c r="D217" s="68">
        <v>121289.856325947</v>
      </c>
      <c r="E217" s="69">
        <v>2.3339596662886999</v>
      </c>
      <c r="F217" s="67">
        <v>4000</v>
      </c>
      <c r="G217" s="70">
        <v>2.9499999999999998E-2</v>
      </c>
      <c r="H217" s="71">
        <f t="shared" si="6"/>
        <v>118</v>
      </c>
      <c r="I217" s="71">
        <f t="shared" si="7"/>
        <v>4118</v>
      </c>
    </row>
    <row r="218" spans="1:9" x14ac:dyDescent="0.25">
      <c r="A218" s="63">
        <v>9732</v>
      </c>
      <c r="B218" t="s">
        <v>503</v>
      </c>
      <c r="C218" s="67">
        <v>180513</v>
      </c>
      <c r="D218" s="68">
        <v>184821.37312366001</v>
      </c>
      <c r="E218" s="69">
        <v>2.3311011334047</v>
      </c>
      <c r="F218" s="67">
        <v>8250</v>
      </c>
      <c r="G218" s="70">
        <v>2.9499999999999998E-2</v>
      </c>
      <c r="H218" s="71">
        <f t="shared" si="6"/>
        <v>243.375</v>
      </c>
      <c r="I218" s="71">
        <f t="shared" si="7"/>
        <v>8493.375</v>
      </c>
    </row>
    <row r="219" spans="1:9" x14ac:dyDescent="0.25">
      <c r="A219" s="63">
        <v>9724</v>
      </c>
      <c r="B219" t="s">
        <v>504</v>
      </c>
      <c r="C219" s="67">
        <v>169233</v>
      </c>
      <c r="D219" s="68">
        <v>173270.93137955701</v>
      </c>
      <c r="E219" s="69">
        <v>2.3304147714838499</v>
      </c>
      <c r="F219" s="67">
        <v>10000</v>
      </c>
      <c r="G219" s="70">
        <v>2.9499999999999998E-2</v>
      </c>
      <c r="H219" s="71">
        <f t="shared" si="6"/>
        <v>295</v>
      </c>
      <c r="I219" s="71">
        <f t="shared" si="7"/>
        <v>10295</v>
      </c>
    </row>
    <row r="220" spans="1:9" x14ac:dyDescent="0.25">
      <c r="A220" s="63">
        <v>9717</v>
      </c>
      <c r="B220" t="s">
        <v>505</v>
      </c>
      <c r="C220" s="67">
        <v>5514271</v>
      </c>
      <c r="D220" s="68">
        <v>5645711.6461758399</v>
      </c>
      <c r="E220" s="69">
        <v>2.3281501857232101</v>
      </c>
      <c r="F220" s="67">
        <v>223595</v>
      </c>
      <c r="G220" s="70">
        <v>2.9499999999999998E-2</v>
      </c>
      <c r="H220" s="71">
        <f t="shared" si="6"/>
        <v>6596.0524999999998</v>
      </c>
      <c r="I220" s="71">
        <f t="shared" si="7"/>
        <v>230191.05249999999</v>
      </c>
    </row>
    <row r="221" spans="1:9" x14ac:dyDescent="0.25">
      <c r="A221" s="63">
        <v>9727</v>
      </c>
      <c r="B221" t="s">
        <v>507</v>
      </c>
      <c r="C221" s="67">
        <v>118459</v>
      </c>
      <c r="D221" s="68">
        <v>121289.856325947</v>
      </c>
      <c r="E221" s="69">
        <v>2.3339596662886999</v>
      </c>
      <c r="F221" s="67">
        <v>11500</v>
      </c>
      <c r="G221" s="70">
        <v>2.9499999999999998E-2</v>
      </c>
      <c r="H221" s="71">
        <f t="shared" si="6"/>
        <v>339.25</v>
      </c>
      <c r="I221" s="71">
        <f t="shared" si="7"/>
        <v>11839.25</v>
      </c>
    </row>
    <row r="222" spans="1:9" x14ac:dyDescent="0.25">
      <c r="A222" s="63">
        <v>9738</v>
      </c>
      <c r="B222" t="s">
        <v>508</v>
      </c>
      <c r="C222" s="67">
        <v>93196</v>
      </c>
      <c r="D222" s="68">
        <v>95431.789613034605</v>
      </c>
      <c r="E222" s="69">
        <v>2.3428142991978902</v>
      </c>
      <c r="F222" s="67">
        <v>2500</v>
      </c>
      <c r="G222" s="70">
        <v>2.9499999999999998E-2</v>
      </c>
      <c r="H222" s="71">
        <f t="shared" si="6"/>
        <v>73.75</v>
      </c>
      <c r="I222" s="71">
        <f t="shared" si="7"/>
        <v>2573.75</v>
      </c>
    </row>
    <row r="223" spans="1:9" x14ac:dyDescent="0.25">
      <c r="A223" s="63">
        <v>9705</v>
      </c>
      <c r="B223" s="94" t="s">
        <v>509</v>
      </c>
      <c r="C223" s="67">
        <v>379641</v>
      </c>
      <c r="D223" s="68">
        <v>388691.16583273798</v>
      </c>
      <c r="E223" s="69">
        <v>2.3283693143240001</v>
      </c>
      <c r="F223" s="82">
        <v>0</v>
      </c>
      <c r="G223" s="70">
        <v>2.9499999999999998E-2</v>
      </c>
      <c r="H223" s="71">
        <f t="shared" si="6"/>
        <v>0</v>
      </c>
      <c r="I223" s="71">
        <f t="shared" si="7"/>
        <v>0</v>
      </c>
    </row>
    <row r="224" spans="1:9" x14ac:dyDescent="0.25">
      <c r="A224" s="63">
        <v>9707</v>
      </c>
      <c r="B224" t="s">
        <v>749</v>
      </c>
      <c r="C224" s="67">
        <v>663153</v>
      </c>
      <c r="D224" s="68">
        <v>678962.43173695495</v>
      </c>
      <c r="E224" s="69">
        <v>2.3284692934350599</v>
      </c>
      <c r="F224" s="67">
        <v>16000</v>
      </c>
      <c r="G224" s="70">
        <v>2.9499999999999998E-2</v>
      </c>
      <c r="H224" s="71">
        <f t="shared" si="6"/>
        <v>472</v>
      </c>
      <c r="I224" s="71">
        <f t="shared" si="7"/>
        <v>16472</v>
      </c>
    </row>
    <row r="225" spans="1:9" x14ac:dyDescent="0.25">
      <c r="A225" s="63">
        <v>9713</v>
      </c>
      <c r="B225" t="s">
        <v>510</v>
      </c>
      <c r="C225" s="67">
        <v>552835</v>
      </c>
      <c r="D225" s="68">
        <v>566014.561115082</v>
      </c>
      <c r="E225" s="69">
        <v>2.3284844632119901</v>
      </c>
      <c r="F225" s="67">
        <v>10000</v>
      </c>
      <c r="G225" s="70">
        <v>2.9499999999999998E-2</v>
      </c>
      <c r="H225" s="71">
        <f t="shared" si="6"/>
        <v>295</v>
      </c>
      <c r="I225" s="71">
        <f t="shared" si="7"/>
        <v>10295</v>
      </c>
    </row>
    <row r="226" spans="1:9" x14ac:dyDescent="0.25">
      <c r="A226" s="63">
        <v>9733</v>
      </c>
      <c r="B226" t="s">
        <v>512</v>
      </c>
      <c r="C226" s="67">
        <v>347814</v>
      </c>
      <c r="D226" s="68">
        <v>356107.96640457498</v>
      </c>
      <c r="E226" s="69">
        <v>2.3290594951621801</v>
      </c>
      <c r="F226" s="67">
        <v>20000</v>
      </c>
      <c r="G226" s="70">
        <v>2.9499999999999998E-2</v>
      </c>
      <c r="H226" s="71">
        <f t="shared" si="6"/>
        <v>590</v>
      </c>
      <c r="I226" s="71">
        <f t="shared" si="7"/>
        <v>20590</v>
      </c>
    </row>
    <row r="227" spans="1:9" x14ac:dyDescent="0.25">
      <c r="A227" s="63">
        <v>9706</v>
      </c>
      <c r="B227" t="s">
        <v>514</v>
      </c>
      <c r="C227" s="67">
        <v>90257</v>
      </c>
      <c r="D227" s="68">
        <v>92409.664760543295</v>
      </c>
      <c r="E227" s="69">
        <v>2.3294801102474998</v>
      </c>
      <c r="F227" s="67">
        <v>12000</v>
      </c>
      <c r="G227" s="70">
        <v>2.9499999999999998E-2</v>
      </c>
      <c r="H227" s="71">
        <f t="shared" si="6"/>
        <v>354</v>
      </c>
      <c r="I227" s="71">
        <f t="shared" si="7"/>
        <v>12354</v>
      </c>
    </row>
    <row r="228" spans="1:9" x14ac:dyDescent="0.25">
      <c r="A228" s="63">
        <v>9736</v>
      </c>
      <c r="B228" s="94" t="s">
        <v>750</v>
      </c>
      <c r="C228" s="67">
        <v>52790</v>
      </c>
      <c r="D228" s="68">
        <v>54051.244460328802</v>
      </c>
      <c r="E228" s="69">
        <v>2.3334235370926701</v>
      </c>
      <c r="F228" s="82">
        <v>0</v>
      </c>
      <c r="G228" s="70">
        <v>2.9499999999999998E-2</v>
      </c>
      <c r="H228" s="71">
        <f t="shared" si="6"/>
        <v>0</v>
      </c>
      <c r="I228" s="71">
        <f t="shared" si="7"/>
        <v>0</v>
      </c>
    </row>
    <row r="229" spans="1:9" x14ac:dyDescent="0.25">
      <c r="A229" s="63">
        <v>83</v>
      </c>
      <c r="B229" t="s">
        <v>518</v>
      </c>
      <c r="C229" s="67">
        <v>21708494</v>
      </c>
      <c r="D229" s="68">
        <v>22225927.308077201</v>
      </c>
      <c r="E229" s="69">
        <v>2.3280617312608398</v>
      </c>
      <c r="F229" s="67">
        <v>1627136</v>
      </c>
      <c r="G229" s="70">
        <v>2.9499999999999998E-2</v>
      </c>
      <c r="H229" s="71">
        <f t="shared" si="6"/>
        <v>48000.511999999995</v>
      </c>
      <c r="I229" s="71">
        <f t="shared" si="7"/>
        <v>1675136.5120000001</v>
      </c>
    </row>
    <row r="230" spans="1:9" x14ac:dyDescent="0.25">
      <c r="A230" s="63">
        <v>93</v>
      </c>
      <c r="B230" t="s">
        <v>519</v>
      </c>
      <c r="C230" s="67">
        <v>519901</v>
      </c>
      <c r="D230" s="68">
        <v>532295.11865618301</v>
      </c>
      <c r="E230" s="69">
        <v>2.3284298919503201</v>
      </c>
      <c r="F230" s="67">
        <v>7500</v>
      </c>
      <c r="G230" s="70">
        <v>2.9499999999999998E-2</v>
      </c>
      <c r="H230" s="71">
        <f t="shared" si="6"/>
        <v>221.25</v>
      </c>
      <c r="I230" s="71">
        <f t="shared" si="7"/>
        <v>7721.25</v>
      </c>
    </row>
    <row r="231" spans="1:9" x14ac:dyDescent="0.25">
      <c r="A231" s="63">
        <v>2084</v>
      </c>
      <c r="B231" t="s">
        <v>520</v>
      </c>
      <c r="C231" s="67">
        <v>56412</v>
      </c>
      <c r="D231" s="68">
        <v>57756.295925661201</v>
      </c>
      <c r="E231" s="69">
        <v>2.3275314043536399</v>
      </c>
      <c r="F231" s="67">
        <v>0</v>
      </c>
      <c r="G231" s="70">
        <v>2.9499999999999998E-2</v>
      </c>
      <c r="H231" s="71">
        <f t="shared" si="6"/>
        <v>0</v>
      </c>
      <c r="I231" s="71">
        <f t="shared" si="7"/>
        <v>0</v>
      </c>
    </row>
    <row r="232" spans="1:9" x14ac:dyDescent="0.25">
      <c r="A232" s="63">
        <v>2085</v>
      </c>
      <c r="B232" s="94" t="s">
        <v>521</v>
      </c>
      <c r="C232" s="67">
        <v>3078805</v>
      </c>
      <c r="D232" s="68">
        <v>3152189.5303788399</v>
      </c>
      <c r="E232" s="69">
        <v>2.3280494295031402</v>
      </c>
      <c r="F232" s="82">
        <v>0</v>
      </c>
      <c r="G232" s="70">
        <v>2.9499999999999998E-2</v>
      </c>
      <c r="H232" s="71">
        <f t="shared" si="6"/>
        <v>0</v>
      </c>
      <c r="I232" s="71">
        <f t="shared" si="7"/>
        <v>0</v>
      </c>
    </row>
    <row r="233" spans="1:9" x14ac:dyDescent="0.25">
      <c r="A233" s="63">
        <v>2086</v>
      </c>
      <c r="B233" t="s">
        <v>523</v>
      </c>
      <c r="C233" s="67">
        <v>1431492</v>
      </c>
      <c r="D233" s="68">
        <v>1465618.6318799099</v>
      </c>
      <c r="E233" s="69">
        <v>2.3284796697856498</v>
      </c>
      <c r="F233" s="67">
        <v>5000</v>
      </c>
      <c r="G233" s="70">
        <v>2.9499999999999998E-2</v>
      </c>
      <c r="H233" s="71">
        <f t="shared" si="6"/>
        <v>147.5</v>
      </c>
      <c r="I233" s="71">
        <f t="shared" si="7"/>
        <v>5147.5</v>
      </c>
    </row>
    <row r="234" spans="1:9" x14ac:dyDescent="0.25">
      <c r="A234" s="63">
        <v>2200</v>
      </c>
      <c r="B234" t="s">
        <v>525</v>
      </c>
      <c r="C234" s="67">
        <v>2090378</v>
      </c>
      <c r="D234" s="68">
        <v>2140207.7541100802</v>
      </c>
      <c r="E234" s="69">
        <v>2.3282671513728102</v>
      </c>
      <c r="F234" s="67">
        <v>153225</v>
      </c>
      <c r="G234" s="70">
        <v>2.9499999999999998E-2</v>
      </c>
      <c r="H234" s="71">
        <f t="shared" si="6"/>
        <v>4520.1374999999998</v>
      </c>
      <c r="I234" s="71">
        <f t="shared" si="7"/>
        <v>157745.13750000001</v>
      </c>
    </row>
    <row r="235" spans="1:9" x14ac:dyDescent="0.25">
      <c r="A235" s="63">
        <v>2201</v>
      </c>
      <c r="B235" t="s">
        <v>527</v>
      </c>
      <c r="C235" s="67">
        <v>103654</v>
      </c>
      <c r="D235" s="68">
        <v>106128.368834882</v>
      </c>
      <c r="E235" s="69">
        <v>2.33148672880459</v>
      </c>
      <c r="F235" s="67">
        <v>0</v>
      </c>
      <c r="G235" s="70">
        <v>2.9499999999999998E-2</v>
      </c>
      <c r="H235" s="71">
        <f t="shared" si="6"/>
        <v>0</v>
      </c>
      <c r="I235" s="71">
        <f t="shared" si="7"/>
        <v>0</v>
      </c>
    </row>
    <row r="236" spans="1:9" x14ac:dyDescent="0.25">
      <c r="A236" s="63">
        <v>3622</v>
      </c>
      <c r="B236" s="94" t="s">
        <v>751</v>
      </c>
      <c r="C236" s="67">
        <v>2498030</v>
      </c>
      <c r="D236" s="68">
        <v>2558100.15623688</v>
      </c>
      <c r="E236" s="69">
        <v>2.3482331639915999</v>
      </c>
      <c r="F236" s="82">
        <v>0</v>
      </c>
      <c r="G236" s="70">
        <v>2.9499999999999998E-2</v>
      </c>
      <c r="H236" s="71">
        <f t="shared" si="6"/>
        <v>0</v>
      </c>
      <c r="I236" s="71">
        <f t="shared" si="7"/>
        <v>0</v>
      </c>
    </row>
    <row r="237" spans="1:9" x14ac:dyDescent="0.25">
      <c r="A237" s="63">
        <v>2429</v>
      </c>
      <c r="B237" t="s">
        <v>529</v>
      </c>
      <c r="C237" s="67">
        <v>93542</v>
      </c>
      <c r="D237" s="68">
        <v>95779.565403859902</v>
      </c>
      <c r="E237" s="69">
        <v>2.33616157520144</v>
      </c>
      <c r="F237" s="67">
        <v>0</v>
      </c>
      <c r="G237" s="70">
        <v>2.9499999999999998E-2</v>
      </c>
      <c r="H237" s="71">
        <f t="shared" si="6"/>
        <v>0</v>
      </c>
      <c r="I237" s="71">
        <f t="shared" si="7"/>
        <v>0</v>
      </c>
    </row>
    <row r="238" spans="1:9" x14ac:dyDescent="0.25">
      <c r="A238" s="63">
        <v>2428</v>
      </c>
      <c r="B238" t="s">
        <v>531</v>
      </c>
      <c r="C238" s="67">
        <v>1640001</v>
      </c>
      <c r="D238" s="68">
        <v>1679095.4002859199</v>
      </c>
      <c r="E238" s="69">
        <v>2.32830131505699</v>
      </c>
      <c r="F238" s="67">
        <v>0</v>
      </c>
      <c r="G238" s="70">
        <v>2.9499999999999998E-2</v>
      </c>
      <c r="H238" s="71">
        <f t="shared" si="6"/>
        <v>0</v>
      </c>
      <c r="I238" s="71">
        <f t="shared" si="7"/>
        <v>0</v>
      </c>
    </row>
    <row r="239" spans="1:9" x14ac:dyDescent="0.25">
      <c r="A239" s="63">
        <v>626</v>
      </c>
      <c r="B239" t="s">
        <v>533</v>
      </c>
      <c r="C239" s="67">
        <v>127975</v>
      </c>
      <c r="D239" s="68">
        <v>131029.66619013601</v>
      </c>
      <c r="E239" s="69">
        <v>2.33127831196885</v>
      </c>
      <c r="F239" s="67">
        <v>6243</v>
      </c>
      <c r="G239" s="70">
        <v>2.9499999999999998E-2</v>
      </c>
      <c r="H239" s="71">
        <f t="shared" si="6"/>
        <v>184.16849999999999</v>
      </c>
      <c r="I239" s="71">
        <f t="shared" si="7"/>
        <v>6427.1684999999998</v>
      </c>
    </row>
    <row r="240" spans="1:9" x14ac:dyDescent="0.25">
      <c r="A240" s="63">
        <v>1172</v>
      </c>
      <c r="B240" t="s">
        <v>534</v>
      </c>
      <c r="C240" s="67">
        <v>85283607</v>
      </c>
      <c r="D240" s="68">
        <v>83476473.006433204</v>
      </c>
      <c r="E240" s="69">
        <v>-2.1648422944601098</v>
      </c>
      <c r="F240" s="67">
        <v>37000000</v>
      </c>
      <c r="G240" s="70">
        <v>2.9499999999999998E-2</v>
      </c>
      <c r="H240" s="71">
        <f t="shared" si="6"/>
        <v>1091500</v>
      </c>
      <c r="I240" s="71">
        <f t="shared" si="7"/>
        <v>38091500</v>
      </c>
    </row>
    <row r="241" spans="1:9" x14ac:dyDescent="0.25">
      <c r="A241" s="63">
        <v>7533</v>
      </c>
      <c r="B241" t="s">
        <v>536</v>
      </c>
      <c r="C241" s="67">
        <v>9844082</v>
      </c>
      <c r="D241" s="68">
        <v>10078718.8713367</v>
      </c>
      <c r="E241" s="69">
        <v>2.3280426245835999</v>
      </c>
      <c r="F241" s="67">
        <v>9000</v>
      </c>
      <c r="G241" s="70">
        <v>2.9499999999999998E-2</v>
      </c>
      <c r="H241" s="71">
        <f t="shared" si="6"/>
        <v>265.5</v>
      </c>
      <c r="I241" s="71">
        <f t="shared" si="7"/>
        <v>9265.5</v>
      </c>
    </row>
    <row r="242" spans="1:9" x14ac:dyDescent="0.25">
      <c r="A242" s="63">
        <v>7540</v>
      </c>
      <c r="B242" t="s">
        <v>537</v>
      </c>
      <c r="C242" s="67">
        <v>5701505</v>
      </c>
      <c r="D242" s="68">
        <v>5837407.69835597</v>
      </c>
      <c r="E242" s="69">
        <v>2.3281344284765901</v>
      </c>
      <c r="F242" s="67">
        <v>0</v>
      </c>
      <c r="G242" s="70">
        <v>2.9499999999999998E-2</v>
      </c>
      <c r="H242" s="71">
        <f t="shared" si="6"/>
        <v>0</v>
      </c>
      <c r="I242" s="71">
        <f t="shared" si="7"/>
        <v>0</v>
      </c>
    </row>
    <row r="243" spans="1:9" x14ac:dyDescent="0.25">
      <c r="A243" s="63">
        <v>60</v>
      </c>
      <c r="B243" t="s">
        <v>538</v>
      </c>
      <c r="C243" s="67">
        <v>70644232</v>
      </c>
      <c r="D243" s="68">
        <v>72627677.404682294</v>
      </c>
      <c r="E243" s="69">
        <v>2.7309773292494199</v>
      </c>
      <c r="F243" s="67">
        <v>295000</v>
      </c>
      <c r="G243" s="70">
        <v>2.9499999999999998E-2</v>
      </c>
      <c r="H243" s="71">
        <f t="shared" si="6"/>
        <v>8702.5</v>
      </c>
      <c r="I243" s="71">
        <f t="shared" si="7"/>
        <v>303702.5</v>
      </c>
    </row>
    <row r="244" spans="1:9" x14ac:dyDescent="0.25">
      <c r="A244" s="63">
        <v>122</v>
      </c>
      <c r="B244" t="s">
        <v>539</v>
      </c>
      <c r="C244" s="67">
        <v>57624371</v>
      </c>
      <c r="D244" s="68">
        <v>59004459.429752097</v>
      </c>
      <c r="E244" s="69">
        <v>2.3389561451624399</v>
      </c>
      <c r="F244" s="67">
        <v>11027500</v>
      </c>
      <c r="G244" s="70">
        <v>2.9499999999999998E-2</v>
      </c>
      <c r="H244" s="71">
        <f t="shared" si="6"/>
        <v>325311.25</v>
      </c>
      <c r="I244" s="71">
        <f t="shared" si="7"/>
        <v>11352811.25</v>
      </c>
    </row>
    <row r="245" spans="1:9" x14ac:dyDescent="0.25">
      <c r="A245" s="63">
        <v>7199</v>
      </c>
      <c r="B245" t="s">
        <v>540</v>
      </c>
      <c r="C245" s="67">
        <v>7747283</v>
      </c>
      <c r="D245" s="68">
        <v>7968545.2130390098</v>
      </c>
      <c r="E245" s="69">
        <v>2.7766952075136699</v>
      </c>
      <c r="F245" s="67">
        <v>0</v>
      </c>
      <c r="G245" s="70">
        <v>2.9499999999999998E-2</v>
      </c>
      <c r="H245" s="71">
        <f t="shared" si="6"/>
        <v>0</v>
      </c>
      <c r="I245" s="71">
        <f t="shared" si="7"/>
        <v>0</v>
      </c>
    </row>
    <row r="246" spans="1:9" x14ac:dyDescent="0.25">
      <c r="A246" s="63">
        <v>7104</v>
      </c>
      <c r="B246" t="s">
        <v>542</v>
      </c>
      <c r="C246" s="67">
        <v>30414053</v>
      </c>
      <c r="D246" s="68">
        <v>31138991.620443199</v>
      </c>
      <c r="E246" s="69">
        <v>2.3280735268487001</v>
      </c>
      <c r="F246" s="67">
        <v>0</v>
      </c>
      <c r="G246" s="70">
        <v>2.9499999999999998E-2</v>
      </c>
      <c r="H246" s="71">
        <f t="shared" si="6"/>
        <v>0</v>
      </c>
      <c r="I246" s="71">
        <f t="shared" si="7"/>
        <v>0</v>
      </c>
    </row>
    <row r="247" spans="1:9" x14ac:dyDescent="0.25">
      <c r="A247" s="63">
        <v>1178</v>
      </c>
      <c r="B247" t="s">
        <v>545</v>
      </c>
      <c r="C247" s="67">
        <v>3151521</v>
      </c>
      <c r="D247" s="68">
        <v>3226642.0593280899</v>
      </c>
      <c r="E247" s="69">
        <v>2.3281497590016</v>
      </c>
      <c r="F247" s="67">
        <v>1590000</v>
      </c>
      <c r="G247" s="70">
        <v>2.9499999999999998E-2</v>
      </c>
      <c r="H247" s="71">
        <f t="shared" si="6"/>
        <v>46905</v>
      </c>
      <c r="I247" s="71">
        <f t="shared" si="7"/>
        <v>1636905</v>
      </c>
    </row>
    <row r="248" spans="1:9" x14ac:dyDescent="0.25">
      <c r="A248" s="72">
        <v>4102</v>
      </c>
      <c r="B248" s="73" t="s">
        <v>727</v>
      </c>
      <c r="C248" s="88">
        <v>46685</v>
      </c>
      <c r="D248" s="68">
        <v>48004.8278847853</v>
      </c>
      <c r="E248" s="69">
        <v>2.7493648929498802</v>
      </c>
      <c r="F248" s="88">
        <v>0</v>
      </c>
      <c r="G248" s="70">
        <v>2.9499999999999998E-2</v>
      </c>
      <c r="H248" s="71">
        <f t="shared" si="6"/>
        <v>0</v>
      </c>
      <c r="I248" s="71">
        <f t="shared" si="7"/>
        <v>0</v>
      </c>
    </row>
    <row r="249" spans="1:9" x14ac:dyDescent="0.25">
      <c r="A249" s="72">
        <v>4104</v>
      </c>
      <c r="B249" s="73" t="s">
        <v>728</v>
      </c>
      <c r="C249" s="96">
        <v>80747</v>
      </c>
      <c r="D249" s="68" t="e">
        <f>#N/A</f>
        <v>#N/A</v>
      </c>
      <c r="E249" s="69"/>
      <c r="F249" s="88">
        <v>0</v>
      </c>
      <c r="G249" s="70">
        <v>2.9499999999999998E-2</v>
      </c>
      <c r="H249" s="71">
        <f t="shared" si="6"/>
        <v>0</v>
      </c>
      <c r="I249" s="71">
        <f t="shared" si="7"/>
        <v>0</v>
      </c>
    </row>
    <row r="250" spans="1:9" x14ac:dyDescent="0.25">
      <c r="A250" s="63">
        <v>2333</v>
      </c>
      <c r="B250" t="s">
        <v>547</v>
      </c>
      <c r="C250" s="67">
        <v>1822948</v>
      </c>
      <c r="D250" s="68">
        <v>1866405.8813438199</v>
      </c>
      <c r="E250" s="69">
        <v>2.328426082355</v>
      </c>
      <c r="F250" s="67">
        <v>875000</v>
      </c>
      <c r="G250" s="70">
        <v>2.9499999999999998E-2</v>
      </c>
      <c r="H250" s="71">
        <f t="shared" si="6"/>
        <v>25812.5</v>
      </c>
      <c r="I250" s="71">
        <f t="shared" si="7"/>
        <v>900812.5</v>
      </c>
    </row>
    <row r="251" spans="1:9" x14ac:dyDescent="0.25">
      <c r="A251" s="63">
        <v>334</v>
      </c>
      <c r="B251" t="s">
        <v>549</v>
      </c>
      <c r="C251" s="67">
        <v>7253958</v>
      </c>
      <c r="D251" s="68">
        <v>7426862.5153681198</v>
      </c>
      <c r="E251" s="69">
        <v>2.3280963530742</v>
      </c>
      <c r="F251" s="67">
        <v>10250000</v>
      </c>
      <c r="G251" s="70">
        <v>2.9499999999999998E-2</v>
      </c>
      <c r="H251" s="71">
        <f t="shared" si="6"/>
        <v>302375</v>
      </c>
      <c r="I251" s="71">
        <f t="shared" si="7"/>
        <v>10552375</v>
      </c>
    </row>
    <row r="252" spans="1:9" x14ac:dyDescent="0.25">
      <c r="A252" s="63">
        <v>59</v>
      </c>
      <c r="B252" t="s">
        <v>552</v>
      </c>
      <c r="C252" s="67">
        <v>19585499</v>
      </c>
      <c r="D252" s="68">
        <v>20052333.2187277</v>
      </c>
      <c r="E252" s="69">
        <v>2.3280792994785702</v>
      </c>
      <c r="F252" s="67">
        <v>401500</v>
      </c>
      <c r="G252" s="70">
        <v>2.9499999999999998E-2</v>
      </c>
      <c r="H252" s="71">
        <f t="shared" si="6"/>
        <v>11844.25</v>
      </c>
      <c r="I252" s="71">
        <f t="shared" si="7"/>
        <v>413344.25</v>
      </c>
    </row>
    <row r="253" spans="1:9" x14ac:dyDescent="0.25">
      <c r="A253" s="63">
        <v>605</v>
      </c>
      <c r="B253" t="s">
        <v>553</v>
      </c>
      <c r="C253" s="74">
        <v>26488267</v>
      </c>
      <c r="D253" s="68">
        <v>27883830.6727091</v>
      </c>
      <c r="E253" s="69">
        <v>5.0049209130903103</v>
      </c>
      <c r="F253" s="67">
        <v>0</v>
      </c>
      <c r="G253" s="70">
        <v>2.9499999999999998E-2</v>
      </c>
      <c r="H253" s="71">
        <f t="shared" si="6"/>
        <v>0</v>
      </c>
      <c r="I253" s="71">
        <f t="shared" si="7"/>
        <v>0</v>
      </c>
    </row>
    <row r="254" spans="1:9" x14ac:dyDescent="0.25">
      <c r="A254" s="63">
        <v>202</v>
      </c>
      <c r="B254" t="s">
        <v>555</v>
      </c>
      <c r="C254" s="67">
        <v>20186333</v>
      </c>
      <c r="D254" s="68">
        <v>20667490.290922102</v>
      </c>
      <c r="E254" s="69">
        <v>2.3280876591650199</v>
      </c>
      <c r="F254" s="67">
        <v>102000</v>
      </c>
      <c r="G254" s="70">
        <v>2.9499999999999998E-2</v>
      </c>
      <c r="H254" s="71">
        <f t="shared" si="6"/>
        <v>3009</v>
      </c>
      <c r="I254" s="71">
        <f t="shared" si="7"/>
        <v>105009</v>
      </c>
    </row>
    <row r="255" spans="1:9" x14ac:dyDescent="0.25">
      <c r="A255" s="63">
        <v>2422</v>
      </c>
      <c r="B255" t="s">
        <v>556</v>
      </c>
      <c r="C255" s="67">
        <v>11659429</v>
      </c>
      <c r="D255" s="68">
        <v>11989324.4259528</v>
      </c>
      <c r="E255" s="69">
        <v>2.7515764377741001</v>
      </c>
      <c r="F255" s="67">
        <v>0</v>
      </c>
      <c r="G255" s="70">
        <v>2.9499999999999998E-2</v>
      </c>
      <c r="H255" s="71">
        <f t="shared" si="6"/>
        <v>0</v>
      </c>
      <c r="I255" s="71">
        <f t="shared" si="7"/>
        <v>0</v>
      </c>
    </row>
    <row r="256" spans="1:9" x14ac:dyDescent="0.25">
      <c r="A256" s="63">
        <v>8010</v>
      </c>
      <c r="B256" t="s">
        <v>558</v>
      </c>
      <c r="C256" s="67">
        <v>2476160</v>
      </c>
      <c r="D256" s="68">
        <v>2536816.2165590902</v>
      </c>
      <c r="E256" s="69">
        <v>2.39103708668992</v>
      </c>
      <c r="F256" s="67">
        <v>110000</v>
      </c>
      <c r="G256" s="70">
        <v>2.9499999999999998E-2</v>
      </c>
      <c r="H256" s="71">
        <f t="shared" si="6"/>
        <v>3245</v>
      </c>
      <c r="I256" s="71">
        <f t="shared" si="7"/>
        <v>113245</v>
      </c>
    </row>
    <row r="257" spans="1:9" x14ac:dyDescent="0.25">
      <c r="A257" s="63">
        <v>8011</v>
      </c>
      <c r="B257" s="94" t="s">
        <v>559</v>
      </c>
      <c r="C257" s="67">
        <v>1622148</v>
      </c>
      <c r="D257" s="68">
        <v>1661887.76674828</v>
      </c>
      <c r="E257" s="69">
        <v>2.3912425100782699</v>
      </c>
      <c r="F257" s="82">
        <v>0</v>
      </c>
      <c r="G257" s="70">
        <v>2.9499999999999998E-2</v>
      </c>
      <c r="H257" s="71">
        <f t="shared" si="6"/>
        <v>0</v>
      </c>
      <c r="I257" s="71">
        <f t="shared" si="7"/>
        <v>0</v>
      </c>
    </row>
    <row r="258" spans="1:9" x14ac:dyDescent="0.25">
      <c r="A258" s="63">
        <v>583</v>
      </c>
      <c r="B258" s="94" t="s">
        <v>562</v>
      </c>
      <c r="C258" s="67">
        <v>14020863</v>
      </c>
      <c r="D258" s="68">
        <v>14355059.4360257</v>
      </c>
      <c r="E258" s="69">
        <v>2.3280742062762001</v>
      </c>
      <c r="F258" s="82">
        <v>310600</v>
      </c>
      <c r="G258" s="70">
        <v>2.9499999999999998E-2</v>
      </c>
      <c r="H258" s="71">
        <f t="shared" ref="H258:H321" si="8">F258*G258</f>
        <v>9162.6999999999989</v>
      </c>
      <c r="I258" s="71">
        <f t="shared" ref="I258:I321" si="9">F258+H258</f>
        <v>319762.7</v>
      </c>
    </row>
    <row r="259" spans="1:9" x14ac:dyDescent="0.25">
      <c r="A259" s="63">
        <v>2012</v>
      </c>
      <c r="B259" t="s">
        <v>563</v>
      </c>
      <c r="C259" s="67">
        <v>2755843</v>
      </c>
      <c r="D259" s="68">
        <v>2821532.5904217302</v>
      </c>
      <c r="E259" s="69">
        <v>2.3281528147052599</v>
      </c>
      <c r="F259" s="67">
        <v>410500</v>
      </c>
      <c r="G259" s="70">
        <v>2.9499999999999998E-2</v>
      </c>
      <c r="H259" s="71">
        <f t="shared" si="8"/>
        <v>12109.75</v>
      </c>
      <c r="I259" s="71">
        <f t="shared" si="9"/>
        <v>422609.75</v>
      </c>
    </row>
    <row r="260" spans="1:9" x14ac:dyDescent="0.25">
      <c r="A260" s="63">
        <v>2029</v>
      </c>
      <c r="B260" t="s">
        <v>564</v>
      </c>
      <c r="C260" s="67">
        <v>2975851</v>
      </c>
      <c r="D260" s="68">
        <v>3046784.5968549</v>
      </c>
      <c r="E260" s="69">
        <v>2.32814610288233</v>
      </c>
      <c r="F260" s="67">
        <v>19826</v>
      </c>
      <c r="G260" s="70">
        <v>2.9499999999999998E-2</v>
      </c>
      <c r="H260" s="71">
        <f t="shared" si="8"/>
        <v>584.86699999999996</v>
      </c>
      <c r="I260" s="71">
        <f t="shared" si="9"/>
        <v>20410.866999999998</v>
      </c>
    </row>
    <row r="261" spans="1:9" x14ac:dyDescent="0.25">
      <c r="A261" s="63">
        <v>2015</v>
      </c>
      <c r="B261" t="s">
        <v>565</v>
      </c>
      <c r="C261" s="67">
        <v>2285269</v>
      </c>
      <c r="D261" s="68">
        <v>2339747.1529664099</v>
      </c>
      <c r="E261" s="69">
        <v>2.3283777863490802</v>
      </c>
      <c r="F261" s="67">
        <v>18000</v>
      </c>
      <c r="G261" s="70">
        <v>2.9499999999999998E-2</v>
      </c>
      <c r="H261" s="71">
        <f t="shared" si="8"/>
        <v>531</v>
      </c>
      <c r="I261" s="71">
        <f t="shared" si="9"/>
        <v>18531</v>
      </c>
    </row>
    <row r="262" spans="1:9" x14ac:dyDescent="0.25">
      <c r="A262" s="63">
        <v>2032</v>
      </c>
      <c r="B262" t="s">
        <v>566</v>
      </c>
      <c r="C262" s="67">
        <v>2226978</v>
      </c>
      <c r="D262" s="68">
        <v>2280065.7834167299</v>
      </c>
      <c r="E262" s="69">
        <v>2.3283443750983799</v>
      </c>
      <c r="F262" s="67">
        <v>593000</v>
      </c>
      <c r="G262" s="70">
        <v>2.9499999999999998E-2</v>
      </c>
      <c r="H262" s="71">
        <f t="shared" si="8"/>
        <v>17493.5</v>
      </c>
      <c r="I262" s="71">
        <f t="shared" si="9"/>
        <v>610493.5</v>
      </c>
    </row>
    <row r="263" spans="1:9" x14ac:dyDescent="0.25">
      <c r="A263" s="63">
        <v>2025</v>
      </c>
      <c r="B263" t="s">
        <v>567</v>
      </c>
      <c r="C263" s="67">
        <v>2376232</v>
      </c>
      <c r="D263" s="68">
        <v>2432880.2530378802</v>
      </c>
      <c r="E263" s="69">
        <v>2.32844394898388</v>
      </c>
      <c r="F263" s="67">
        <v>335000</v>
      </c>
      <c r="G263" s="70">
        <v>2.9499999999999998E-2</v>
      </c>
      <c r="H263" s="71">
        <f t="shared" si="8"/>
        <v>9882.5</v>
      </c>
      <c r="I263" s="71">
        <f t="shared" si="9"/>
        <v>344882.5</v>
      </c>
    </row>
    <row r="264" spans="1:9" x14ac:dyDescent="0.25">
      <c r="A264" s="63">
        <v>2019</v>
      </c>
      <c r="B264" t="s">
        <v>568</v>
      </c>
      <c r="C264" s="67">
        <v>2770889</v>
      </c>
      <c r="D264" s="68">
        <v>2836935.2230164399</v>
      </c>
      <c r="E264" s="69">
        <v>2.3280835769741399</v>
      </c>
      <c r="F264" s="67">
        <v>149000</v>
      </c>
      <c r="G264" s="70">
        <v>2.9499999999999998E-2</v>
      </c>
      <c r="H264" s="71">
        <f t="shared" si="8"/>
        <v>4395.5</v>
      </c>
      <c r="I264" s="71">
        <f t="shared" si="9"/>
        <v>153395.5</v>
      </c>
    </row>
    <row r="265" spans="1:9" x14ac:dyDescent="0.25">
      <c r="A265" s="63">
        <v>2035</v>
      </c>
      <c r="B265" t="s">
        <v>569</v>
      </c>
      <c r="C265" s="67">
        <v>2457096</v>
      </c>
      <c r="D265" s="68">
        <v>2515664.5496783401</v>
      </c>
      <c r="E265" s="69">
        <v>2.3281541923318101</v>
      </c>
      <c r="F265" s="67">
        <v>11350</v>
      </c>
      <c r="G265" s="70">
        <v>2.9499999999999998E-2</v>
      </c>
      <c r="H265" s="71">
        <f t="shared" si="8"/>
        <v>334.82499999999999</v>
      </c>
      <c r="I265" s="71">
        <f t="shared" si="9"/>
        <v>11684.825000000001</v>
      </c>
    </row>
    <row r="266" spans="1:9" x14ac:dyDescent="0.25">
      <c r="A266" s="63">
        <v>22</v>
      </c>
      <c r="B266" t="s">
        <v>570</v>
      </c>
      <c r="C266" s="67">
        <v>3914405</v>
      </c>
      <c r="D266" s="68">
        <v>4007711.0500357398</v>
      </c>
      <c r="E266" s="69">
        <v>2.3281631053443301</v>
      </c>
      <c r="F266" s="67">
        <v>331000</v>
      </c>
      <c r="G266" s="70">
        <v>2.9499999999999998E-2</v>
      </c>
      <c r="H266" s="71">
        <f t="shared" si="8"/>
        <v>9764.5</v>
      </c>
      <c r="I266" s="71">
        <f t="shared" si="9"/>
        <v>340764.5</v>
      </c>
    </row>
    <row r="267" spans="1:9" x14ac:dyDescent="0.25">
      <c r="A267" s="63">
        <v>2038</v>
      </c>
      <c r="B267" t="s">
        <v>571</v>
      </c>
      <c r="C267" s="67">
        <v>2910036</v>
      </c>
      <c r="D267" s="68">
        <v>2979400.8892065799</v>
      </c>
      <c r="E267" s="69">
        <v>2.3281489059717702</v>
      </c>
      <c r="F267" s="67">
        <v>78000</v>
      </c>
      <c r="G267" s="70">
        <v>2.9499999999999998E-2</v>
      </c>
      <c r="H267" s="71">
        <f t="shared" si="8"/>
        <v>2301</v>
      </c>
      <c r="I267" s="71">
        <f t="shared" si="9"/>
        <v>80301</v>
      </c>
    </row>
    <row r="268" spans="1:9" x14ac:dyDescent="0.25">
      <c r="A268" s="63">
        <v>2041</v>
      </c>
      <c r="B268" t="s">
        <v>572</v>
      </c>
      <c r="C268" s="67">
        <v>2985959</v>
      </c>
      <c r="D268" s="68">
        <v>3057133.4002859201</v>
      </c>
      <c r="E268" s="69">
        <v>2.32814179058271</v>
      </c>
      <c r="F268" s="67">
        <v>204500</v>
      </c>
      <c r="G268" s="70">
        <v>2.9499999999999998E-2</v>
      </c>
      <c r="H268" s="71">
        <f t="shared" si="8"/>
        <v>6032.75</v>
      </c>
      <c r="I268" s="71">
        <f t="shared" si="9"/>
        <v>210532.75</v>
      </c>
    </row>
    <row r="269" spans="1:9" x14ac:dyDescent="0.25">
      <c r="A269" s="63">
        <v>123</v>
      </c>
      <c r="B269" t="s">
        <v>573</v>
      </c>
      <c r="C269" s="67">
        <v>8077031</v>
      </c>
      <c r="D269" s="68">
        <v>8269552.2544674799</v>
      </c>
      <c r="E269" s="69">
        <v>2.3280734983380902</v>
      </c>
      <c r="F269" s="67">
        <v>202000</v>
      </c>
      <c r="G269" s="70">
        <v>2.9499999999999998E-2</v>
      </c>
      <c r="H269" s="71">
        <f t="shared" si="8"/>
        <v>5959</v>
      </c>
      <c r="I269" s="71">
        <f t="shared" si="9"/>
        <v>207959</v>
      </c>
    </row>
    <row r="270" spans="1:9" x14ac:dyDescent="0.25">
      <c r="A270" s="63">
        <v>439</v>
      </c>
      <c r="B270" t="s">
        <v>575</v>
      </c>
      <c r="C270" s="67">
        <v>1401356</v>
      </c>
      <c r="D270" s="68">
        <v>1434764.3202287401</v>
      </c>
      <c r="E270" s="69">
        <v>2.3284883627025699</v>
      </c>
      <c r="F270" s="67">
        <v>280000</v>
      </c>
      <c r="G270" s="70">
        <v>2.9499999999999998E-2</v>
      </c>
      <c r="H270" s="71">
        <f t="shared" si="8"/>
        <v>8260</v>
      </c>
      <c r="I270" s="71">
        <f t="shared" si="9"/>
        <v>288260</v>
      </c>
    </row>
    <row r="271" spans="1:9" x14ac:dyDescent="0.25">
      <c r="A271" s="63">
        <v>444</v>
      </c>
      <c r="B271" t="s">
        <v>576</v>
      </c>
      <c r="C271" s="67">
        <v>154497</v>
      </c>
      <c r="D271" s="68">
        <v>158180.96997855601</v>
      </c>
      <c r="E271" s="69">
        <v>2.3289590265223099</v>
      </c>
      <c r="F271" s="67">
        <v>0</v>
      </c>
      <c r="G271" s="70">
        <v>2.9499999999999998E-2</v>
      </c>
      <c r="H271" s="71">
        <f t="shared" si="8"/>
        <v>0</v>
      </c>
      <c r="I271" s="71">
        <f t="shared" si="9"/>
        <v>0</v>
      </c>
    </row>
    <row r="272" spans="1:9" x14ac:dyDescent="0.25">
      <c r="A272" s="63">
        <v>250</v>
      </c>
      <c r="B272" s="94" t="s">
        <v>577</v>
      </c>
      <c r="C272" s="67">
        <v>118710</v>
      </c>
      <c r="D272" s="68">
        <v>121541.219442459</v>
      </c>
      <c r="E272" s="69">
        <v>2.3294314928272399</v>
      </c>
      <c r="F272" s="82">
        <v>0</v>
      </c>
      <c r="G272" s="70">
        <v>2.9499999999999998E-2</v>
      </c>
      <c r="H272" s="71">
        <f t="shared" si="8"/>
        <v>0</v>
      </c>
      <c r="I272" s="71">
        <f t="shared" si="9"/>
        <v>0</v>
      </c>
    </row>
    <row r="273" spans="1:9" x14ac:dyDescent="0.25">
      <c r="A273" s="63">
        <v>215</v>
      </c>
      <c r="B273" t="s">
        <v>578</v>
      </c>
      <c r="C273" s="67">
        <v>78345663</v>
      </c>
      <c r="D273" s="68">
        <v>80217530.673194498</v>
      </c>
      <c r="E273" s="69">
        <v>2.3334895221599701</v>
      </c>
      <c r="F273" s="67">
        <v>2200000</v>
      </c>
      <c r="G273" s="70">
        <v>2.9499999999999998E-2</v>
      </c>
      <c r="H273" s="71">
        <f t="shared" si="8"/>
        <v>64900</v>
      </c>
      <c r="I273" s="71">
        <f t="shared" si="9"/>
        <v>2264900</v>
      </c>
    </row>
    <row r="274" spans="1:9" x14ac:dyDescent="0.25">
      <c r="A274" s="63">
        <v>221</v>
      </c>
      <c r="B274" t="s">
        <v>579</v>
      </c>
      <c r="C274" s="67">
        <v>42849011</v>
      </c>
      <c r="D274" s="68">
        <v>43870341.373123698</v>
      </c>
      <c r="E274" s="69">
        <v>2.3280657071644302</v>
      </c>
      <c r="F274" s="67">
        <v>0</v>
      </c>
      <c r="G274" s="70">
        <v>2.9499999999999998E-2</v>
      </c>
      <c r="H274" s="71">
        <f t="shared" si="8"/>
        <v>0</v>
      </c>
      <c r="I274" s="71">
        <f t="shared" si="9"/>
        <v>0</v>
      </c>
    </row>
    <row r="275" spans="1:9" x14ac:dyDescent="0.25">
      <c r="A275" s="63">
        <v>1142</v>
      </c>
      <c r="B275" t="s">
        <v>581</v>
      </c>
      <c r="C275" s="67">
        <v>168644698</v>
      </c>
      <c r="D275" s="68">
        <v>172664424.87705499</v>
      </c>
      <c r="E275" s="69">
        <v>2.3280573748282398</v>
      </c>
      <c r="F275" s="67">
        <v>2600000</v>
      </c>
      <c r="G275" s="70">
        <v>2.9499999999999998E-2</v>
      </c>
      <c r="H275" s="71">
        <f t="shared" si="8"/>
        <v>76700</v>
      </c>
      <c r="I275" s="71">
        <f t="shared" si="9"/>
        <v>2676700</v>
      </c>
    </row>
    <row r="276" spans="1:9" x14ac:dyDescent="0.25">
      <c r="A276" s="63">
        <v>16</v>
      </c>
      <c r="B276" t="s">
        <v>582</v>
      </c>
      <c r="C276" s="67">
        <v>229673</v>
      </c>
      <c r="D276" s="68">
        <v>235149.17369549701</v>
      </c>
      <c r="E276" s="69">
        <v>2.3288083940231399</v>
      </c>
      <c r="F276" s="67">
        <v>0</v>
      </c>
      <c r="G276" s="70">
        <v>2.9499999999999998E-2</v>
      </c>
      <c r="H276" s="71">
        <f t="shared" si="8"/>
        <v>0</v>
      </c>
      <c r="I276" s="71">
        <f t="shared" si="9"/>
        <v>0</v>
      </c>
    </row>
    <row r="277" spans="1:9" x14ac:dyDescent="0.25">
      <c r="A277" s="63">
        <v>627</v>
      </c>
      <c r="B277" t="s">
        <v>583</v>
      </c>
      <c r="C277" s="67">
        <v>1675935</v>
      </c>
      <c r="D277" s="68">
        <v>1715888.42101501</v>
      </c>
      <c r="E277" s="69">
        <v>2.3284393393934502</v>
      </c>
      <c r="F277" s="67">
        <v>0</v>
      </c>
      <c r="G277" s="70">
        <v>2.9499999999999998E-2</v>
      </c>
      <c r="H277" s="71">
        <f t="shared" si="8"/>
        <v>0</v>
      </c>
      <c r="I277" s="71">
        <f t="shared" si="9"/>
        <v>0</v>
      </c>
    </row>
    <row r="278" spans="1:9" x14ac:dyDescent="0.25">
      <c r="A278" s="63">
        <v>247</v>
      </c>
      <c r="B278" t="s">
        <v>584</v>
      </c>
      <c r="C278" s="67">
        <v>193873</v>
      </c>
      <c r="D278" s="68">
        <v>198587.604912132</v>
      </c>
      <c r="E278" s="69">
        <v>2.3740680664425899</v>
      </c>
      <c r="F278" s="67">
        <v>2000</v>
      </c>
      <c r="G278" s="70">
        <v>2.9499999999999998E-2</v>
      </c>
      <c r="H278" s="71">
        <f t="shared" si="8"/>
        <v>59</v>
      </c>
      <c r="I278" s="71">
        <f t="shared" si="9"/>
        <v>2059</v>
      </c>
    </row>
    <row r="279" spans="1:9" x14ac:dyDescent="0.25">
      <c r="A279" s="63">
        <v>272</v>
      </c>
      <c r="B279" t="s">
        <v>586</v>
      </c>
      <c r="C279" s="67">
        <v>331532</v>
      </c>
      <c r="D279" s="68">
        <v>339506.55018899601</v>
      </c>
      <c r="E279" s="69">
        <v>2.3488648995305001</v>
      </c>
      <c r="F279" s="67">
        <v>0</v>
      </c>
      <c r="G279" s="70">
        <v>2.9499999999999998E-2</v>
      </c>
      <c r="H279" s="71">
        <f t="shared" si="8"/>
        <v>0</v>
      </c>
      <c r="I279" s="71">
        <f t="shared" si="9"/>
        <v>0</v>
      </c>
    </row>
    <row r="280" spans="1:9" x14ac:dyDescent="0.25">
      <c r="A280" s="63">
        <v>1143</v>
      </c>
      <c r="B280" t="s">
        <v>587</v>
      </c>
      <c r="C280" s="67">
        <v>45972017</v>
      </c>
      <c r="D280" s="68">
        <v>44997882.744102903</v>
      </c>
      <c r="E280" s="69">
        <v>-2.16484464710671</v>
      </c>
      <c r="F280" s="67">
        <v>7279747</v>
      </c>
      <c r="G280" s="70">
        <v>2.9499999999999998E-2</v>
      </c>
      <c r="H280" s="71">
        <f t="shared" si="8"/>
        <v>214752.53649999999</v>
      </c>
      <c r="I280" s="71">
        <f t="shared" si="9"/>
        <v>7494499.5365000004</v>
      </c>
    </row>
    <row r="281" spans="1:9" x14ac:dyDescent="0.25">
      <c r="A281" s="63">
        <v>54</v>
      </c>
      <c r="B281" t="s">
        <v>592</v>
      </c>
      <c r="C281" s="67">
        <v>6712413</v>
      </c>
      <c r="D281" s="68">
        <v>6872406.5704074297</v>
      </c>
      <c r="E281" s="69">
        <v>2.32805740999616</v>
      </c>
      <c r="F281" s="67">
        <v>294918</v>
      </c>
      <c r="G281" s="70">
        <v>2.9499999999999998E-2</v>
      </c>
      <c r="H281" s="71">
        <f t="shared" si="8"/>
        <v>8700.0810000000001</v>
      </c>
      <c r="I281" s="71">
        <f t="shared" si="9"/>
        <v>303618.08100000001</v>
      </c>
    </row>
    <row r="282" spans="1:9" x14ac:dyDescent="0.25">
      <c r="A282" s="63">
        <v>3759</v>
      </c>
      <c r="B282" t="s">
        <v>752</v>
      </c>
      <c r="C282" s="67">
        <v>22377431</v>
      </c>
      <c r="D282" s="68">
        <v>22262266.435948402</v>
      </c>
      <c r="E282" s="69">
        <v>-0.51730835394942298</v>
      </c>
      <c r="F282" s="67" t="s">
        <v>35</v>
      </c>
      <c r="G282" s="70">
        <v>2.9499999999999998E-2</v>
      </c>
      <c r="H282" s="71" t="e">
        <f t="shared" si="8"/>
        <v>#VALUE!</v>
      </c>
      <c r="I282" s="71" t="e">
        <f t="shared" si="9"/>
        <v>#VALUE!</v>
      </c>
    </row>
    <row r="283" spans="1:9" x14ac:dyDescent="0.25">
      <c r="A283" s="63">
        <v>3758</v>
      </c>
      <c r="B283" t="s">
        <v>596</v>
      </c>
      <c r="C283" s="67">
        <v>52874233</v>
      </c>
      <c r="D283" s="68">
        <v>54358756.648829401</v>
      </c>
      <c r="E283" s="69">
        <v>2.73097425391793</v>
      </c>
      <c r="F283" s="67" t="s">
        <v>35</v>
      </c>
      <c r="G283" s="70">
        <v>2.9499999999999998E-2</v>
      </c>
      <c r="H283" s="71" t="e">
        <f t="shared" si="8"/>
        <v>#VALUE!</v>
      </c>
      <c r="I283" s="71" t="e">
        <f t="shared" si="9"/>
        <v>#VALUE!</v>
      </c>
    </row>
    <row r="284" spans="1:9" x14ac:dyDescent="0.25">
      <c r="A284" s="63">
        <v>604</v>
      </c>
      <c r="B284" t="s">
        <v>597</v>
      </c>
      <c r="C284" s="67">
        <v>1547694</v>
      </c>
      <c r="D284" s="68">
        <v>1591420.74571479</v>
      </c>
      <c r="E284" s="69">
        <v>2.7476546244940798</v>
      </c>
      <c r="F284" s="67">
        <v>0</v>
      </c>
      <c r="G284" s="70">
        <v>2.9499999999999998E-2</v>
      </c>
      <c r="H284" s="71">
        <f t="shared" si="8"/>
        <v>0</v>
      </c>
      <c r="I284" s="71">
        <f t="shared" si="9"/>
        <v>0</v>
      </c>
    </row>
    <row r="285" spans="1:9" x14ac:dyDescent="0.25">
      <c r="A285" s="63">
        <v>214</v>
      </c>
      <c r="B285" t="s">
        <v>601</v>
      </c>
      <c r="C285" s="67">
        <v>65928022</v>
      </c>
      <c r="D285" s="68">
        <v>67503202.654222205</v>
      </c>
      <c r="E285" s="69">
        <v>2.33349025273795</v>
      </c>
      <c r="F285" s="67">
        <v>29400</v>
      </c>
      <c r="G285" s="70">
        <v>2.9499999999999998E-2</v>
      </c>
      <c r="H285" s="71">
        <f t="shared" si="8"/>
        <v>867.3</v>
      </c>
      <c r="I285" s="71">
        <f t="shared" si="9"/>
        <v>30267.3</v>
      </c>
    </row>
    <row r="286" spans="1:9" x14ac:dyDescent="0.25">
      <c r="A286" s="63">
        <v>260</v>
      </c>
      <c r="B286" t="s">
        <v>602</v>
      </c>
      <c r="C286" s="67">
        <v>26401830</v>
      </c>
      <c r="D286" s="68">
        <v>27143102.172240801</v>
      </c>
      <c r="E286" s="69">
        <v>2.73097808620747</v>
      </c>
      <c r="F286" s="67">
        <v>310500</v>
      </c>
      <c r="G286" s="70">
        <v>2.9499999999999998E-2</v>
      </c>
      <c r="H286" s="71">
        <f t="shared" si="8"/>
        <v>9159.75</v>
      </c>
      <c r="I286" s="71">
        <f t="shared" si="9"/>
        <v>319659.75</v>
      </c>
    </row>
    <row r="287" spans="1:9" x14ac:dyDescent="0.25">
      <c r="A287" s="63">
        <v>57</v>
      </c>
      <c r="B287" t="s">
        <v>604</v>
      </c>
      <c r="C287" s="67">
        <v>78349118</v>
      </c>
      <c r="D287" s="68">
        <v>80253705.083209798</v>
      </c>
      <c r="E287" s="69">
        <v>2.3732076683999601</v>
      </c>
      <c r="F287" s="67">
        <v>80000</v>
      </c>
      <c r="G287" s="70">
        <v>2.9499999999999998E-2</v>
      </c>
      <c r="H287" s="71">
        <f t="shared" si="8"/>
        <v>2360</v>
      </c>
      <c r="I287" s="71">
        <f t="shared" si="9"/>
        <v>82360</v>
      </c>
    </row>
    <row r="288" spans="1:9" x14ac:dyDescent="0.25">
      <c r="A288" s="63">
        <v>1</v>
      </c>
      <c r="B288" t="s">
        <v>606</v>
      </c>
      <c r="C288" s="67">
        <v>33774011</v>
      </c>
      <c r="D288" s="68">
        <v>34579034.834882103</v>
      </c>
      <c r="E288" s="69">
        <v>2.32806912837827</v>
      </c>
      <c r="F288" s="67">
        <v>2385000</v>
      </c>
      <c r="G288" s="70">
        <v>2.9499999999999998E-2</v>
      </c>
      <c r="H288" s="71">
        <f t="shared" si="8"/>
        <v>70357.5</v>
      </c>
      <c r="I288" s="71">
        <f t="shared" si="9"/>
        <v>2455357.5</v>
      </c>
    </row>
    <row r="289" spans="1:9" x14ac:dyDescent="0.25">
      <c r="A289" s="63">
        <v>58</v>
      </c>
      <c r="B289" t="s">
        <v>607</v>
      </c>
      <c r="C289" s="67">
        <v>13575835</v>
      </c>
      <c r="D289" s="68">
        <v>13905846.6974381</v>
      </c>
      <c r="E289" s="69">
        <v>2.3731866503236199</v>
      </c>
      <c r="F289" s="67">
        <v>145000</v>
      </c>
      <c r="G289" s="70">
        <v>2.9499999999999998E-2</v>
      </c>
      <c r="H289" s="71">
        <f t="shared" si="8"/>
        <v>4277.5</v>
      </c>
      <c r="I289" s="71">
        <f t="shared" si="9"/>
        <v>149277.5</v>
      </c>
    </row>
    <row r="290" spans="1:9" x14ac:dyDescent="0.25">
      <c r="A290" s="63">
        <v>440</v>
      </c>
      <c r="B290" t="s">
        <v>608</v>
      </c>
      <c r="C290" s="67">
        <v>37842068</v>
      </c>
      <c r="D290" s="68">
        <v>38752072.947291099</v>
      </c>
      <c r="E290" s="69">
        <v>2.3482742420742402</v>
      </c>
      <c r="F290" s="67">
        <v>14200</v>
      </c>
      <c r="G290" s="70">
        <v>2.9499999999999998E-2</v>
      </c>
      <c r="H290" s="71">
        <f t="shared" si="8"/>
        <v>418.9</v>
      </c>
      <c r="I290" s="71">
        <f t="shared" si="9"/>
        <v>14618.9</v>
      </c>
    </row>
    <row r="291" spans="1:9" x14ac:dyDescent="0.25">
      <c r="A291" s="63">
        <v>550</v>
      </c>
      <c r="B291" t="s">
        <v>610</v>
      </c>
      <c r="C291" s="67">
        <v>17541102</v>
      </c>
      <c r="D291" s="68">
        <v>17959205.9807005</v>
      </c>
      <c r="E291" s="69">
        <v>2.32807609172592</v>
      </c>
      <c r="F291" s="67">
        <v>376300</v>
      </c>
      <c r="G291" s="70">
        <v>2.9499999999999998E-2</v>
      </c>
      <c r="H291" s="71">
        <f t="shared" si="8"/>
        <v>11100.849999999999</v>
      </c>
      <c r="I291" s="71">
        <f t="shared" si="9"/>
        <v>387400.85</v>
      </c>
    </row>
    <row r="292" spans="1:9" x14ac:dyDescent="0.25">
      <c r="A292" s="63">
        <v>1280</v>
      </c>
      <c r="B292" t="s">
        <v>753</v>
      </c>
      <c r="C292" s="67">
        <v>36542970</v>
      </c>
      <c r="D292" s="68">
        <v>36920530.932661198</v>
      </c>
      <c r="E292" s="69">
        <v>1.02263137371934</v>
      </c>
      <c r="F292" s="67">
        <v>0</v>
      </c>
      <c r="G292" s="70">
        <v>2.9499999999999998E-2</v>
      </c>
      <c r="H292" s="71">
        <f t="shared" si="8"/>
        <v>0</v>
      </c>
      <c r="I292" s="71">
        <f t="shared" si="9"/>
        <v>0</v>
      </c>
    </row>
    <row r="293" spans="1:9" x14ac:dyDescent="0.25">
      <c r="A293" s="63">
        <v>2374</v>
      </c>
      <c r="B293" t="s">
        <v>615</v>
      </c>
      <c r="C293" s="67">
        <v>33911896</v>
      </c>
      <c r="D293" s="68">
        <v>34835321.618615203</v>
      </c>
      <c r="E293" s="69">
        <v>2.6508313278260398</v>
      </c>
      <c r="F293" s="67">
        <v>25464</v>
      </c>
      <c r="G293" s="70">
        <v>2.9499999999999998E-2</v>
      </c>
      <c r="H293" s="71">
        <f t="shared" si="8"/>
        <v>751.18799999999999</v>
      </c>
      <c r="I293" s="71">
        <f t="shared" si="9"/>
        <v>26215.187999999998</v>
      </c>
    </row>
    <row r="294" spans="1:9" x14ac:dyDescent="0.25">
      <c r="A294" s="63">
        <v>2144</v>
      </c>
      <c r="B294" s="94" t="s">
        <v>616</v>
      </c>
      <c r="C294" s="67">
        <v>14366494</v>
      </c>
      <c r="D294" s="68">
        <v>14708931.7012152</v>
      </c>
      <c r="E294" s="69">
        <v>2.32809362482024</v>
      </c>
      <c r="F294" s="82" t="s">
        <v>35</v>
      </c>
      <c r="G294" s="70">
        <v>2.9499999999999998E-2</v>
      </c>
      <c r="H294" s="71" t="e">
        <f t="shared" si="8"/>
        <v>#VALUE!</v>
      </c>
      <c r="I294" s="71" t="e">
        <f t="shared" si="9"/>
        <v>#VALUE!</v>
      </c>
    </row>
    <row r="295" spans="1:9" x14ac:dyDescent="0.25">
      <c r="A295" s="63">
        <v>1760</v>
      </c>
      <c r="B295" t="s">
        <v>618</v>
      </c>
      <c r="C295" s="67">
        <v>104102947</v>
      </c>
      <c r="D295" s="68">
        <v>106606351.774675</v>
      </c>
      <c r="E295" s="69">
        <v>2.3482698103821802</v>
      </c>
      <c r="F295" s="67">
        <v>109900</v>
      </c>
      <c r="G295" s="70">
        <v>2.9499999999999998E-2</v>
      </c>
      <c r="H295" s="71">
        <f t="shared" si="8"/>
        <v>3242.0499999999997</v>
      </c>
      <c r="I295" s="71">
        <f t="shared" si="9"/>
        <v>113142.05</v>
      </c>
    </row>
    <row r="296" spans="1:9" x14ac:dyDescent="0.25">
      <c r="A296" s="90">
        <v>1193</v>
      </c>
      <c r="B296" s="91" t="s">
        <v>754</v>
      </c>
      <c r="C296" s="92">
        <v>88800000</v>
      </c>
      <c r="D296" s="68" t="e">
        <f>#N/A</f>
        <v>#N/A</v>
      </c>
      <c r="E296" s="69"/>
      <c r="F296" s="92">
        <v>0</v>
      </c>
      <c r="G296" s="70">
        <v>2.9499999999999998E-2</v>
      </c>
      <c r="H296" s="71">
        <f t="shared" si="8"/>
        <v>0</v>
      </c>
      <c r="I296" s="71">
        <f t="shared" si="9"/>
        <v>0</v>
      </c>
    </row>
    <row r="297" spans="1:9" x14ac:dyDescent="0.25">
      <c r="A297" s="63">
        <v>234</v>
      </c>
      <c r="B297" t="s">
        <v>621</v>
      </c>
      <c r="C297" s="67">
        <v>6845599</v>
      </c>
      <c r="D297" s="68">
        <v>7039007.0378158698</v>
      </c>
      <c r="E297" s="69">
        <v>2.7476608103503399</v>
      </c>
      <c r="F297" s="67">
        <v>40400</v>
      </c>
      <c r="G297" s="70">
        <v>2.9499999999999998E-2</v>
      </c>
      <c r="H297" s="71">
        <f t="shared" si="8"/>
        <v>1191.8</v>
      </c>
      <c r="I297" s="71">
        <f t="shared" si="9"/>
        <v>41591.800000000003</v>
      </c>
    </row>
    <row r="298" spans="1:9" x14ac:dyDescent="0.25">
      <c r="A298" s="63">
        <v>528</v>
      </c>
      <c r="B298" t="s">
        <v>622</v>
      </c>
      <c r="C298" s="67">
        <v>26215688</v>
      </c>
      <c r="D298" s="68">
        <v>26840551.537526801</v>
      </c>
      <c r="E298" s="69">
        <v>2.32805773999524</v>
      </c>
      <c r="F298" s="67">
        <v>2582000</v>
      </c>
      <c r="G298" s="70">
        <v>2.9499999999999998E-2</v>
      </c>
      <c r="H298" s="71">
        <f t="shared" si="8"/>
        <v>76169</v>
      </c>
      <c r="I298" s="71">
        <f t="shared" si="9"/>
        <v>2658169</v>
      </c>
    </row>
    <row r="299" spans="1:9" x14ac:dyDescent="0.25">
      <c r="A299" s="63">
        <v>5262</v>
      </c>
      <c r="B299" t="s">
        <v>623</v>
      </c>
      <c r="C299" s="67">
        <v>13526418</v>
      </c>
      <c r="D299" s="68">
        <v>13848832.5117941</v>
      </c>
      <c r="E299" s="69">
        <v>2.3280988597382501</v>
      </c>
      <c r="F299" s="67">
        <v>1260000</v>
      </c>
      <c r="G299" s="70">
        <v>2.9499999999999998E-2</v>
      </c>
      <c r="H299" s="71">
        <f t="shared" si="8"/>
        <v>37170</v>
      </c>
      <c r="I299" s="71">
        <f t="shared" si="9"/>
        <v>1297170</v>
      </c>
    </row>
    <row r="300" spans="1:9" x14ac:dyDescent="0.25">
      <c r="A300" s="63">
        <v>330</v>
      </c>
      <c r="B300" s="94" t="s">
        <v>624</v>
      </c>
      <c r="C300" s="67">
        <v>151669</v>
      </c>
      <c r="D300" s="68">
        <v>155287.22873481101</v>
      </c>
      <c r="E300" s="69">
        <v>2.3300233794432299</v>
      </c>
      <c r="F300" s="82">
        <v>0</v>
      </c>
      <c r="G300" s="70">
        <v>2.9499999999999998E-2</v>
      </c>
      <c r="H300" s="71">
        <f t="shared" si="8"/>
        <v>0</v>
      </c>
      <c r="I300" s="71">
        <f t="shared" si="9"/>
        <v>0</v>
      </c>
    </row>
    <row r="301" spans="1:9" x14ac:dyDescent="0.25">
      <c r="A301" s="63">
        <v>7185</v>
      </c>
      <c r="B301" s="94" t="s">
        <v>629</v>
      </c>
      <c r="C301" s="67">
        <v>52183242</v>
      </c>
      <c r="D301" s="68">
        <v>53438115.944351099</v>
      </c>
      <c r="E301" s="69">
        <v>2.3482750508230898</v>
      </c>
      <c r="F301" s="82" t="s">
        <v>35</v>
      </c>
      <c r="G301" s="70">
        <v>2.9499999999999998E-2</v>
      </c>
      <c r="H301" s="71" t="e">
        <f t="shared" si="8"/>
        <v>#VALUE!</v>
      </c>
      <c r="I301" s="71" t="e">
        <f t="shared" si="9"/>
        <v>#VALUE!</v>
      </c>
    </row>
    <row r="302" spans="1:9" x14ac:dyDescent="0.25">
      <c r="A302" s="63">
        <v>72</v>
      </c>
      <c r="B302" t="s">
        <v>630</v>
      </c>
      <c r="C302" s="67">
        <v>52898826</v>
      </c>
      <c r="D302" s="68">
        <v>54166735.114460297</v>
      </c>
      <c r="E302" s="69">
        <v>2.3407523303389999</v>
      </c>
      <c r="F302" s="67">
        <v>40000</v>
      </c>
      <c r="G302" s="70">
        <v>2.9499999999999998E-2</v>
      </c>
      <c r="H302" s="71">
        <f t="shared" si="8"/>
        <v>1180</v>
      </c>
      <c r="I302" s="71">
        <f t="shared" si="9"/>
        <v>41180</v>
      </c>
    </row>
    <row r="303" spans="1:9" x14ac:dyDescent="0.25">
      <c r="A303" s="63">
        <v>71</v>
      </c>
      <c r="B303" t="s">
        <v>631</v>
      </c>
      <c r="C303" s="67">
        <v>49560552</v>
      </c>
      <c r="D303" s="68">
        <v>50748446.005295299</v>
      </c>
      <c r="E303" s="69">
        <v>2.3407495180667501</v>
      </c>
      <c r="F303" s="67">
        <v>50000</v>
      </c>
      <c r="G303" s="70">
        <v>2.9499999999999998E-2</v>
      </c>
      <c r="H303" s="71">
        <f t="shared" si="8"/>
        <v>1475</v>
      </c>
      <c r="I303" s="71">
        <f t="shared" si="9"/>
        <v>51475</v>
      </c>
    </row>
    <row r="304" spans="1:9" x14ac:dyDescent="0.25">
      <c r="A304" s="63">
        <v>263</v>
      </c>
      <c r="B304" s="94" t="s">
        <v>633</v>
      </c>
      <c r="C304" s="67">
        <v>3866413</v>
      </c>
      <c r="D304" s="68">
        <v>3958576.7133666901</v>
      </c>
      <c r="E304" s="69">
        <v>2.3282032922461</v>
      </c>
      <c r="F304" s="82">
        <v>0</v>
      </c>
      <c r="G304" s="70">
        <v>2.9499999999999998E-2</v>
      </c>
      <c r="H304" s="71">
        <f t="shared" si="8"/>
        <v>0</v>
      </c>
      <c r="I304" s="71">
        <f t="shared" si="9"/>
        <v>0</v>
      </c>
    </row>
    <row r="305" spans="1:9" x14ac:dyDescent="0.25">
      <c r="A305" s="63">
        <v>2430</v>
      </c>
      <c r="B305" t="s">
        <v>635</v>
      </c>
      <c r="C305" s="67">
        <v>9013089</v>
      </c>
      <c r="D305" s="68">
        <v>9232188.0044463295</v>
      </c>
      <c r="E305" s="69">
        <v>2.37320778498884</v>
      </c>
      <c r="F305" s="67">
        <v>60000</v>
      </c>
      <c r="G305" s="70">
        <v>2.9499999999999998E-2</v>
      </c>
      <c r="H305" s="71">
        <f t="shared" si="8"/>
        <v>1770</v>
      </c>
      <c r="I305" s="71">
        <f t="shared" si="9"/>
        <v>61770</v>
      </c>
    </row>
    <row r="306" spans="1:9" x14ac:dyDescent="0.25">
      <c r="A306" s="63">
        <v>1985</v>
      </c>
      <c r="B306" s="94" t="s">
        <v>636</v>
      </c>
      <c r="C306" s="97">
        <v>14628245</v>
      </c>
      <c r="D306" s="68">
        <v>14318280.7205147</v>
      </c>
      <c r="E306" s="69">
        <v>-2.1648149350867398</v>
      </c>
      <c r="F306" s="97">
        <v>26105</v>
      </c>
      <c r="G306" s="70">
        <v>2.9499999999999998E-2</v>
      </c>
      <c r="H306" s="71">
        <f t="shared" si="8"/>
        <v>770.09749999999997</v>
      </c>
      <c r="I306" s="71">
        <f t="shared" si="9"/>
        <v>26875.0975</v>
      </c>
    </row>
    <row r="307" spans="1:9" x14ac:dyDescent="0.25">
      <c r="A307" s="63">
        <v>1180</v>
      </c>
      <c r="B307" t="s">
        <v>639</v>
      </c>
      <c r="C307" s="67">
        <v>7663987</v>
      </c>
      <c r="D307" s="68">
        <v>7846663.4431737</v>
      </c>
      <c r="E307" s="69">
        <v>2.32807797220635</v>
      </c>
      <c r="F307" s="67">
        <v>3850000</v>
      </c>
      <c r="G307" s="70">
        <v>2.9499999999999998E-2</v>
      </c>
      <c r="H307" s="71">
        <f t="shared" si="8"/>
        <v>113575</v>
      </c>
      <c r="I307" s="71">
        <f t="shared" si="9"/>
        <v>3963575</v>
      </c>
    </row>
    <row r="308" spans="1:9" x14ac:dyDescent="0.25">
      <c r="A308" s="63">
        <v>531</v>
      </c>
      <c r="B308" s="94" t="s">
        <v>643</v>
      </c>
      <c r="C308" s="67">
        <v>18236732</v>
      </c>
      <c r="D308" s="68">
        <v>18671415.782701898</v>
      </c>
      <c r="E308" s="69">
        <v>2.3280708209853</v>
      </c>
      <c r="F308" s="82">
        <v>0</v>
      </c>
      <c r="G308" s="70">
        <v>2.9499999999999998E-2</v>
      </c>
      <c r="H308" s="71">
        <f t="shared" si="8"/>
        <v>0</v>
      </c>
      <c r="I308" s="71">
        <f t="shared" si="9"/>
        <v>0</v>
      </c>
    </row>
    <row r="309" spans="1:9" x14ac:dyDescent="0.25">
      <c r="A309" s="63">
        <v>2148</v>
      </c>
      <c r="B309" t="s">
        <v>755</v>
      </c>
      <c r="C309" s="74">
        <v>79637252</v>
      </c>
      <c r="D309" s="68">
        <v>82743936.2230189</v>
      </c>
      <c r="E309" s="69">
        <v>3.7545763047161</v>
      </c>
      <c r="F309" s="67">
        <v>0</v>
      </c>
      <c r="G309" s="70">
        <v>2.9499999999999998E-2</v>
      </c>
      <c r="H309" s="71">
        <f t="shared" si="8"/>
        <v>0</v>
      </c>
      <c r="I309" s="71">
        <f t="shared" si="9"/>
        <v>0</v>
      </c>
    </row>
    <row r="310" spans="1:9" x14ac:dyDescent="0.25">
      <c r="A310" s="63">
        <v>1182</v>
      </c>
      <c r="B310" t="s">
        <v>645</v>
      </c>
      <c r="C310" s="67">
        <v>9149671</v>
      </c>
      <c r="D310" s="68">
        <v>9367763.8413152304</v>
      </c>
      <c r="E310" s="69">
        <v>2.3281206167191799</v>
      </c>
      <c r="F310" s="67">
        <v>5500000</v>
      </c>
      <c r="G310" s="70">
        <v>2.9499999999999998E-2</v>
      </c>
      <c r="H310" s="71">
        <f t="shared" si="8"/>
        <v>162250</v>
      </c>
      <c r="I310" s="71">
        <f t="shared" si="9"/>
        <v>5662250</v>
      </c>
    </row>
    <row r="311" spans="1:9" x14ac:dyDescent="0.25">
      <c r="A311" s="63">
        <v>2014</v>
      </c>
      <c r="B311" t="s">
        <v>649</v>
      </c>
      <c r="C311" s="67">
        <v>620848</v>
      </c>
      <c r="D311" s="68">
        <v>635650.31879914203</v>
      </c>
      <c r="E311" s="69">
        <v>2.32868896016705</v>
      </c>
      <c r="F311" s="67">
        <v>15000</v>
      </c>
      <c r="G311" s="70">
        <v>2.9499999999999998E-2</v>
      </c>
      <c r="H311" s="71">
        <f t="shared" si="8"/>
        <v>442.5</v>
      </c>
      <c r="I311" s="71">
        <f t="shared" si="9"/>
        <v>15442.5</v>
      </c>
    </row>
    <row r="312" spans="1:9" x14ac:dyDescent="0.25">
      <c r="A312" s="63">
        <v>204</v>
      </c>
      <c r="B312" s="91" t="s">
        <v>654</v>
      </c>
      <c r="C312" s="67">
        <v>48031172</v>
      </c>
      <c r="D312" s="68">
        <v>49176026.161544003</v>
      </c>
      <c r="E312" s="69">
        <v>2.3280737605415598</v>
      </c>
      <c r="F312" s="92">
        <v>17057000</v>
      </c>
      <c r="G312" s="70">
        <v>2.9499999999999998E-2</v>
      </c>
      <c r="H312" s="71">
        <f t="shared" si="8"/>
        <v>503181.5</v>
      </c>
      <c r="I312" s="71">
        <f t="shared" si="9"/>
        <v>17560181.5</v>
      </c>
    </row>
    <row r="313" spans="1:9" x14ac:dyDescent="0.25">
      <c r="A313" s="63">
        <v>63</v>
      </c>
      <c r="B313" t="s">
        <v>661</v>
      </c>
      <c r="C313" s="67">
        <v>2435246</v>
      </c>
      <c r="D313" s="68">
        <v>2493297.3195139398</v>
      </c>
      <c r="E313" s="69">
        <v>2.3282951078315599</v>
      </c>
      <c r="F313" s="67">
        <v>0</v>
      </c>
      <c r="G313" s="70">
        <v>2.9499999999999998E-2</v>
      </c>
      <c r="H313" s="71">
        <f t="shared" si="8"/>
        <v>0</v>
      </c>
      <c r="I313" s="71">
        <f t="shared" si="9"/>
        <v>0</v>
      </c>
    </row>
    <row r="314" spans="1:9" x14ac:dyDescent="0.25">
      <c r="A314" s="63">
        <v>1150</v>
      </c>
      <c r="B314" t="s">
        <v>663</v>
      </c>
      <c r="C314" s="67">
        <v>462070961</v>
      </c>
      <c r="D314" s="68">
        <v>452279772.71193701</v>
      </c>
      <c r="E314" s="69">
        <v>-2.1648521288832998</v>
      </c>
      <c r="F314" s="67" t="s">
        <v>35</v>
      </c>
      <c r="G314" s="70">
        <v>2.9499999999999998E-2</v>
      </c>
      <c r="H314" s="71" t="e">
        <f t="shared" si="8"/>
        <v>#VALUE!</v>
      </c>
      <c r="I314" s="71" t="e">
        <f t="shared" si="9"/>
        <v>#VALUE!</v>
      </c>
    </row>
    <row r="315" spans="1:9" x14ac:dyDescent="0.25">
      <c r="A315" s="72">
        <v>623</v>
      </c>
      <c r="B315" s="73" t="s">
        <v>665</v>
      </c>
      <c r="C315" s="96">
        <v>122280</v>
      </c>
      <c r="D315" s="68" t="e">
        <f>#N/A</f>
        <v>#N/A</v>
      </c>
      <c r="E315" s="69"/>
      <c r="F315" s="88">
        <v>5562</v>
      </c>
      <c r="G315" s="70">
        <v>2.9499999999999998E-2</v>
      </c>
      <c r="H315" s="71">
        <f t="shared" si="8"/>
        <v>164.07899999999998</v>
      </c>
      <c r="I315" s="71">
        <f t="shared" si="9"/>
        <v>5726.0789999999997</v>
      </c>
    </row>
    <row r="316" spans="1:9" x14ac:dyDescent="0.25">
      <c r="A316" s="63">
        <v>56</v>
      </c>
      <c r="B316" t="s">
        <v>672</v>
      </c>
      <c r="C316" s="67">
        <v>7091960</v>
      </c>
      <c r="D316" s="68">
        <v>7264361.2466652598</v>
      </c>
      <c r="E316" s="69">
        <v>2.37324715568622</v>
      </c>
      <c r="F316" s="67">
        <v>18700</v>
      </c>
      <c r="G316" s="70">
        <v>2.9499999999999998E-2</v>
      </c>
      <c r="H316" s="71">
        <f t="shared" si="8"/>
        <v>551.65</v>
      </c>
      <c r="I316" s="71">
        <f t="shared" si="9"/>
        <v>19251.650000000001</v>
      </c>
    </row>
    <row r="317" spans="1:9" x14ac:dyDescent="0.25">
      <c r="A317" s="63">
        <v>1676</v>
      </c>
      <c r="B317" s="94" t="s">
        <v>676</v>
      </c>
      <c r="C317" s="67">
        <v>167173</v>
      </c>
      <c r="D317" s="68">
        <v>171163.97712651899</v>
      </c>
      <c r="E317" s="69">
        <v>2.3316688438297599</v>
      </c>
      <c r="F317" s="82" t="s">
        <v>35</v>
      </c>
      <c r="G317" s="70">
        <v>2.9499999999999998E-2</v>
      </c>
      <c r="H317" s="71" t="e">
        <f t="shared" si="8"/>
        <v>#VALUE!</v>
      </c>
      <c r="I317" s="71" t="e">
        <f t="shared" si="9"/>
        <v>#VALUE!</v>
      </c>
    </row>
    <row r="318" spans="1:9" x14ac:dyDescent="0.25">
      <c r="A318" s="63">
        <v>1677</v>
      </c>
      <c r="B318" t="s">
        <v>677</v>
      </c>
      <c r="C318" s="67">
        <v>1159384</v>
      </c>
      <c r="D318" s="68">
        <v>1187024.51107934</v>
      </c>
      <c r="E318" s="69">
        <v>2.3285543660938601</v>
      </c>
      <c r="F318" s="82">
        <v>0</v>
      </c>
      <c r="G318" s="70">
        <v>2.9499999999999998E-2</v>
      </c>
      <c r="H318" s="71">
        <f t="shared" si="8"/>
        <v>0</v>
      </c>
      <c r="I318" s="71">
        <f t="shared" si="9"/>
        <v>0</v>
      </c>
    </row>
    <row r="319" spans="1:9" x14ac:dyDescent="0.25">
      <c r="A319" s="63">
        <v>1680</v>
      </c>
      <c r="B319" t="s">
        <v>678</v>
      </c>
      <c r="C319" s="67">
        <v>39073</v>
      </c>
      <c r="D319" s="68">
        <v>40009.651179413901</v>
      </c>
      <c r="E319" s="69">
        <v>2.3410630980352001</v>
      </c>
      <c r="F319" s="67">
        <v>25424</v>
      </c>
      <c r="G319" s="70">
        <v>2.9499999999999998E-2</v>
      </c>
      <c r="H319" s="71">
        <f t="shared" si="8"/>
        <v>750.00799999999992</v>
      </c>
      <c r="I319" s="71">
        <f t="shared" si="9"/>
        <v>26174.008000000002</v>
      </c>
    </row>
    <row r="320" spans="1:9" x14ac:dyDescent="0.25">
      <c r="A320" s="63">
        <v>1679</v>
      </c>
      <c r="B320" t="s">
        <v>679</v>
      </c>
      <c r="C320" s="67">
        <v>188039</v>
      </c>
      <c r="D320" s="68">
        <v>192521.66761972799</v>
      </c>
      <c r="E320" s="69">
        <v>2.3283964216342601</v>
      </c>
      <c r="F320" s="67">
        <v>0</v>
      </c>
      <c r="G320" s="70">
        <v>2.9499999999999998E-2</v>
      </c>
      <c r="H320" s="71">
        <f t="shared" si="8"/>
        <v>0</v>
      </c>
      <c r="I320" s="71">
        <f t="shared" si="9"/>
        <v>0</v>
      </c>
    </row>
    <row r="321" spans="1:9" x14ac:dyDescent="0.25">
      <c r="A321" s="63">
        <v>2013</v>
      </c>
      <c r="B321" t="s">
        <v>682</v>
      </c>
      <c r="C321" s="67">
        <v>3783362</v>
      </c>
      <c r="D321" s="68">
        <v>3873548.5411007898</v>
      </c>
      <c r="E321" s="69">
        <v>2.3282667080030199</v>
      </c>
      <c r="F321" s="67">
        <v>840000</v>
      </c>
      <c r="G321" s="70">
        <v>2.9499999999999998E-2</v>
      </c>
      <c r="H321" s="71">
        <f t="shared" si="8"/>
        <v>24780</v>
      </c>
      <c r="I321" s="71">
        <f t="shared" si="9"/>
        <v>864780</v>
      </c>
    </row>
    <row r="322" spans="1:9" x14ac:dyDescent="0.25">
      <c r="A322" s="63">
        <v>2028</v>
      </c>
      <c r="B322" t="s">
        <v>683</v>
      </c>
      <c r="C322" s="67">
        <v>205527</v>
      </c>
      <c r="D322" s="68">
        <v>210435.88777698399</v>
      </c>
      <c r="E322" s="69">
        <v>2.33272367600431</v>
      </c>
      <c r="F322" s="67">
        <v>10000</v>
      </c>
      <c r="G322" s="70">
        <v>2.9499999999999998E-2</v>
      </c>
      <c r="H322" s="71">
        <f t="shared" ref="H322:H385" si="10">F322*G322</f>
        <v>295</v>
      </c>
      <c r="I322" s="71">
        <f t="shared" ref="I322:I385" si="11">F322+H322</f>
        <v>10295</v>
      </c>
    </row>
    <row r="323" spans="1:9" x14ac:dyDescent="0.25">
      <c r="A323" s="63">
        <v>2021</v>
      </c>
      <c r="B323" s="94" t="s">
        <v>684</v>
      </c>
      <c r="C323" s="67">
        <v>144686</v>
      </c>
      <c r="D323" s="68">
        <v>148136.66333095101</v>
      </c>
      <c r="E323" s="69">
        <v>2.3293783276605802</v>
      </c>
      <c r="F323" s="82">
        <v>0</v>
      </c>
      <c r="G323" s="70">
        <v>2.9499999999999998E-2</v>
      </c>
      <c r="H323" s="71">
        <f t="shared" si="10"/>
        <v>0</v>
      </c>
      <c r="I323" s="71">
        <f t="shared" si="11"/>
        <v>0</v>
      </c>
    </row>
    <row r="324" spans="1:9" x14ac:dyDescent="0.25">
      <c r="A324" s="63">
        <v>2003</v>
      </c>
      <c r="B324" t="s">
        <v>756</v>
      </c>
      <c r="C324" s="67">
        <v>3801231</v>
      </c>
      <c r="D324" s="68">
        <v>3891836.74052895</v>
      </c>
      <c r="E324" s="69">
        <v>2.3280971574525702</v>
      </c>
      <c r="F324" s="67">
        <v>540535</v>
      </c>
      <c r="G324" s="70">
        <v>2.9499999999999998E-2</v>
      </c>
      <c r="H324" s="71">
        <f t="shared" si="10"/>
        <v>15945.782499999999</v>
      </c>
      <c r="I324" s="71">
        <f t="shared" si="11"/>
        <v>556480.78249999997</v>
      </c>
    </row>
    <row r="325" spans="1:9" x14ac:dyDescent="0.25">
      <c r="A325" s="63">
        <v>267</v>
      </c>
      <c r="B325" t="s">
        <v>688</v>
      </c>
      <c r="C325" s="67">
        <v>69226343</v>
      </c>
      <c r="D325" s="68">
        <v>70922035.165813506</v>
      </c>
      <c r="E325" s="69">
        <v>2.3909242901011201</v>
      </c>
      <c r="F325" s="67">
        <v>12250</v>
      </c>
      <c r="G325" s="70">
        <v>2.9499999999999998E-2</v>
      </c>
      <c r="H325" s="71">
        <f t="shared" si="10"/>
        <v>361.375</v>
      </c>
      <c r="I325" s="71">
        <f t="shared" si="11"/>
        <v>12611.375</v>
      </c>
    </row>
    <row r="326" spans="1:9" x14ac:dyDescent="0.25">
      <c r="A326" s="63">
        <v>136</v>
      </c>
      <c r="B326" t="s">
        <v>689</v>
      </c>
      <c r="C326" s="67">
        <v>13872056</v>
      </c>
      <c r="D326" s="68">
        <v>14202706.8205861</v>
      </c>
      <c r="E326" s="69">
        <v>2.3280831236118402</v>
      </c>
      <c r="F326" s="67">
        <v>408027</v>
      </c>
      <c r="G326" s="70">
        <v>2.9499999999999998E-2</v>
      </c>
      <c r="H326" s="71">
        <f t="shared" si="10"/>
        <v>12036.796499999999</v>
      </c>
      <c r="I326" s="71">
        <f t="shared" si="11"/>
        <v>420063.7965</v>
      </c>
    </row>
    <row r="327" spans="1:9" x14ac:dyDescent="0.25">
      <c r="A327" s="63">
        <v>1183</v>
      </c>
      <c r="B327" t="s">
        <v>693</v>
      </c>
      <c r="C327" s="67">
        <v>9120384</v>
      </c>
      <c r="D327" s="68">
        <v>8927128.3852752</v>
      </c>
      <c r="E327" s="69">
        <v>-2.1648127637950001</v>
      </c>
      <c r="F327" s="67">
        <v>14100000</v>
      </c>
      <c r="G327" s="70">
        <v>2.9499999999999998E-2</v>
      </c>
      <c r="H327" s="71">
        <f t="shared" si="10"/>
        <v>415950</v>
      </c>
      <c r="I327" s="71">
        <f t="shared" si="11"/>
        <v>14515950</v>
      </c>
    </row>
    <row r="328" spans="1:9" x14ac:dyDescent="0.25">
      <c r="A328" s="63">
        <v>207</v>
      </c>
      <c r="B328" t="s">
        <v>696</v>
      </c>
      <c r="C328" s="67">
        <v>8738644</v>
      </c>
      <c r="D328" s="68">
        <v>8946939.0686204396</v>
      </c>
      <c r="E328" s="69">
        <v>2.3281154261013799</v>
      </c>
      <c r="F328" s="67">
        <v>0</v>
      </c>
      <c r="G328" s="70">
        <v>2.9499999999999998E-2</v>
      </c>
      <c r="H328" s="71">
        <f t="shared" si="10"/>
        <v>0</v>
      </c>
      <c r="I328" s="71">
        <f t="shared" si="11"/>
        <v>0</v>
      </c>
    </row>
    <row r="329" spans="1:9" x14ac:dyDescent="0.25">
      <c r="A329" s="63">
        <v>205</v>
      </c>
      <c r="B329" t="s">
        <v>698</v>
      </c>
      <c r="C329" s="67">
        <v>74792</v>
      </c>
      <c r="D329" s="68">
        <v>76573.788420300203</v>
      </c>
      <c r="E329" s="69">
        <v>2.3268907769330802</v>
      </c>
      <c r="F329" s="67">
        <v>0</v>
      </c>
      <c r="G329" s="70">
        <v>2.9499999999999998E-2</v>
      </c>
      <c r="H329" s="71">
        <f t="shared" si="10"/>
        <v>0</v>
      </c>
      <c r="I329" s="71">
        <f t="shared" si="11"/>
        <v>0</v>
      </c>
    </row>
    <row r="330" spans="1:9" x14ac:dyDescent="0.25">
      <c r="A330" s="63">
        <v>224</v>
      </c>
      <c r="B330" t="s">
        <v>699</v>
      </c>
      <c r="C330" s="67">
        <v>46063</v>
      </c>
      <c r="D330" s="68">
        <v>47162.260185847001</v>
      </c>
      <c r="E330" s="69">
        <v>2.3308047186782499</v>
      </c>
      <c r="F330" s="67">
        <v>3500</v>
      </c>
      <c r="G330" s="70">
        <v>2.9499999999999998E-2</v>
      </c>
      <c r="H330" s="71">
        <f t="shared" si="10"/>
        <v>103.25</v>
      </c>
      <c r="I330" s="71">
        <f t="shared" si="11"/>
        <v>3603.25</v>
      </c>
    </row>
    <row r="331" spans="1:9" x14ac:dyDescent="0.25">
      <c r="A331" s="63">
        <v>2448</v>
      </c>
      <c r="B331" t="s">
        <v>40</v>
      </c>
      <c r="C331" s="67">
        <v>677082</v>
      </c>
      <c r="D331" s="68">
        <v>693224.73409578297</v>
      </c>
      <c r="E331" s="69">
        <v>2.3286436997720101</v>
      </c>
      <c r="F331" s="67">
        <v>0</v>
      </c>
      <c r="G331" s="70">
        <v>2.9499999999999998E-2</v>
      </c>
      <c r="H331" s="71">
        <f t="shared" si="10"/>
        <v>0</v>
      </c>
      <c r="I331" s="71">
        <f t="shared" si="11"/>
        <v>0</v>
      </c>
    </row>
    <row r="332" spans="1:9" x14ac:dyDescent="0.25">
      <c r="A332" s="63">
        <v>2163</v>
      </c>
      <c r="B332" t="s">
        <v>53</v>
      </c>
      <c r="C332" s="67">
        <v>621412</v>
      </c>
      <c r="D332" s="68">
        <v>638969.07015373698</v>
      </c>
      <c r="E332" s="69">
        <v>2.7477183127992699</v>
      </c>
      <c r="F332" s="67">
        <v>0</v>
      </c>
      <c r="G332" s="70">
        <v>2.9499999999999998E-2</v>
      </c>
      <c r="H332" s="71">
        <f t="shared" si="10"/>
        <v>0</v>
      </c>
      <c r="I332" s="71">
        <f t="shared" si="11"/>
        <v>0</v>
      </c>
    </row>
    <row r="333" spans="1:9" x14ac:dyDescent="0.25">
      <c r="A333" s="63">
        <v>2835</v>
      </c>
      <c r="B333" t="s">
        <v>57</v>
      </c>
      <c r="C333" s="67">
        <v>1171361</v>
      </c>
      <c r="D333" s="68">
        <v>1199284.0829163699</v>
      </c>
      <c r="E333" s="69">
        <v>2.3283126420277802</v>
      </c>
      <c r="F333" s="67">
        <v>31500</v>
      </c>
      <c r="G333" s="70">
        <v>2.9499999999999998E-2</v>
      </c>
      <c r="H333" s="71">
        <f t="shared" si="10"/>
        <v>929.25</v>
      </c>
      <c r="I333" s="71">
        <f t="shared" si="11"/>
        <v>32429.25</v>
      </c>
    </row>
    <row r="334" spans="1:9" x14ac:dyDescent="0.25">
      <c r="A334" s="63">
        <v>2836</v>
      </c>
      <c r="B334" t="s">
        <v>59</v>
      </c>
      <c r="C334" s="67">
        <v>1195557</v>
      </c>
      <c r="D334" s="68">
        <v>1224062.76411723</v>
      </c>
      <c r="E334" s="69">
        <v>2.3287828821248899</v>
      </c>
      <c r="F334" s="67">
        <v>40000</v>
      </c>
      <c r="G334" s="70">
        <v>2.9499999999999998E-2</v>
      </c>
      <c r="H334" s="71">
        <f t="shared" si="10"/>
        <v>1180</v>
      </c>
      <c r="I334" s="71">
        <f t="shared" si="11"/>
        <v>41180</v>
      </c>
    </row>
    <row r="335" spans="1:9" x14ac:dyDescent="0.25">
      <c r="A335" s="63">
        <v>816</v>
      </c>
      <c r="B335" t="s">
        <v>60</v>
      </c>
      <c r="C335" s="74">
        <v>224622</v>
      </c>
      <c r="D335" s="68">
        <v>2381830.20667999</v>
      </c>
      <c r="E335" s="69">
        <v>90.569352955133695</v>
      </c>
      <c r="F335" s="88" t="s">
        <v>35</v>
      </c>
      <c r="G335" s="70">
        <v>2.9499999999999998E-2</v>
      </c>
      <c r="H335" s="71" t="e">
        <f t="shared" si="10"/>
        <v>#VALUE!</v>
      </c>
      <c r="I335" s="71" t="e">
        <f t="shared" si="11"/>
        <v>#VALUE!</v>
      </c>
    </row>
    <row r="336" spans="1:9" x14ac:dyDescent="0.25">
      <c r="A336" s="63">
        <v>5271</v>
      </c>
      <c r="B336" t="s">
        <v>76</v>
      </c>
      <c r="C336" s="67">
        <v>47455568</v>
      </c>
      <c r="D336" s="68">
        <v>48586696.138670497</v>
      </c>
      <c r="E336" s="69">
        <v>2.3280614418443801</v>
      </c>
      <c r="F336" s="88" t="s">
        <v>35</v>
      </c>
      <c r="G336" s="70">
        <v>2.9499999999999998E-2</v>
      </c>
      <c r="H336" s="71" t="e">
        <f t="shared" si="10"/>
        <v>#VALUE!</v>
      </c>
      <c r="I336" s="71" t="e">
        <f t="shared" si="11"/>
        <v>#VALUE!</v>
      </c>
    </row>
    <row r="337" spans="1:9" x14ac:dyDescent="0.25">
      <c r="A337" s="63">
        <v>5575</v>
      </c>
      <c r="B337" t="s">
        <v>78</v>
      </c>
      <c r="C337" s="67">
        <v>20383313</v>
      </c>
      <c r="D337" s="68">
        <v>20871487.603305802</v>
      </c>
      <c r="E337" s="69">
        <v>2.33895452295631</v>
      </c>
      <c r="F337" s="88" t="s">
        <v>35</v>
      </c>
      <c r="G337" s="70">
        <v>2.9499999999999998E-2</v>
      </c>
      <c r="H337" s="71" t="e">
        <f t="shared" si="10"/>
        <v>#VALUE!</v>
      </c>
      <c r="I337" s="71" t="e">
        <f t="shared" si="11"/>
        <v>#VALUE!</v>
      </c>
    </row>
    <row r="338" spans="1:9" x14ac:dyDescent="0.25">
      <c r="A338" s="63">
        <v>2369</v>
      </c>
      <c r="B338" t="s">
        <v>86</v>
      </c>
      <c r="C338" s="67">
        <v>24786833</v>
      </c>
      <c r="D338" s="68">
        <v>25379048.026645798</v>
      </c>
      <c r="E338" s="69">
        <v>2.3334800660137498</v>
      </c>
      <c r="F338" s="67">
        <v>10170</v>
      </c>
      <c r="G338" s="70">
        <v>2.9499999999999998E-2</v>
      </c>
      <c r="H338" s="71">
        <f t="shared" si="10"/>
        <v>300.01499999999999</v>
      </c>
      <c r="I338" s="71">
        <f t="shared" si="11"/>
        <v>10470.014999999999</v>
      </c>
    </row>
    <row r="339" spans="1:9" x14ac:dyDescent="0.25">
      <c r="A339" s="63">
        <v>2146</v>
      </c>
      <c r="B339" t="s">
        <v>95</v>
      </c>
      <c r="C339" s="67">
        <v>16876407</v>
      </c>
      <c r="D339" s="68">
        <v>17278674.062187299</v>
      </c>
      <c r="E339" s="69">
        <v>2.3281130296195598</v>
      </c>
      <c r="F339" s="67">
        <v>10215</v>
      </c>
      <c r="G339" s="70">
        <v>2.9499999999999998E-2</v>
      </c>
      <c r="H339" s="71">
        <f t="shared" si="10"/>
        <v>301.34249999999997</v>
      </c>
      <c r="I339" s="71">
        <f t="shared" si="11"/>
        <v>10516.342500000001</v>
      </c>
    </row>
    <row r="340" spans="1:9" x14ac:dyDescent="0.25">
      <c r="A340" s="63">
        <v>2218</v>
      </c>
      <c r="B340" t="s">
        <v>131</v>
      </c>
      <c r="C340" s="67">
        <v>4856240</v>
      </c>
      <c r="D340" s="68">
        <v>4971993.0986418901</v>
      </c>
      <c r="E340" s="69">
        <v>2.32810256059095</v>
      </c>
      <c r="F340" s="67">
        <v>20000</v>
      </c>
      <c r="G340" s="70">
        <v>2.9499999999999998E-2</v>
      </c>
      <c r="H340" s="71">
        <f t="shared" si="10"/>
        <v>590</v>
      </c>
      <c r="I340" s="71">
        <f t="shared" si="11"/>
        <v>20590</v>
      </c>
    </row>
    <row r="341" spans="1:9" x14ac:dyDescent="0.25">
      <c r="A341" s="63">
        <v>125</v>
      </c>
      <c r="B341" t="s">
        <v>133</v>
      </c>
      <c r="C341" s="67">
        <v>35403874</v>
      </c>
      <c r="D341" s="68">
        <v>36247748.734095797</v>
      </c>
      <c r="E341" s="69">
        <v>2.3280748834534002</v>
      </c>
      <c r="F341" s="88" t="s">
        <v>35</v>
      </c>
      <c r="G341" s="70">
        <v>2.9499999999999998E-2</v>
      </c>
      <c r="H341" s="71" t="e">
        <f t="shared" si="10"/>
        <v>#VALUE!</v>
      </c>
      <c r="I341" s="71" t="e">
        <f t="shared" si="11"/>
        <v>#VALUE!</v>
      </c>
    </row>
    <row r="342" spans="1:9" x14ac:dyDescent="0.25">
      <c r="A342" s="63">
        <v>2831</v>
      </c>
      <c r="B342" t="s">
        <v>135</v>
      </c>
      <c r="C342" s="67">
        <v>730819</v>
      </c>
      <c r="D342" s="68">
        <v>748242.60257326695</v>
      </c>
      <c r="E342" s="69">
        <v>2.3286033852316699</v>
      </c>
      <c r="F342" s="67">
        <v>41000</v>
      </c>
      <c r="G342" s="70">
        <v>2.9499999999999998E-2</v>
      </c>
      <c r="H342" s="71">
        <f t="shared" si="10"/>
        <v>1209.5</v>
      </c>
      <c r="I342" s="71">
        <f t="shared" si="11"/>
        <v>42209.5</v>
      </c>
    </row>
    <row r="343" spans="1:9" x14ac:dyDescent="0.25">
      <c r="A343" s="63">
        <v>2832</v>
      </c>
      <c r="B343" t="s">
        <v>137</v>
      </c>
      <c r="C343" s="67">
        <v>626619</v>
      </c>
      <c r="D343" s="68">
        <v>641558.373838456</v>
      </c>
      <c r="E343" s="69">
        <v>2.3286070991597301</v>
      </c>
      <c r="F343" s="67">
        <v>39500</v>
      </c>
      <c r="G343" s="70">
        <v>2.9499999999999998E-2</v>
      </c>
      <c r="H343" s="71">
        <f t="shared" si="10"/>
        <v>1165.25</v>
      </c>
      <c r="I343" s="71">
        <f t="shared" si="11"/>
        <v>40665.25</v>
      </c>
    </row>
    <row r="344" spans="1:9" x14ac:dyDescent="0.25">
      <c r="A344" s="63">
        <v>5272</v>
      </c>
      <c r="B344" t="s">
        <v>147</v>
      </c>
      <c r="C344" s="67">
        <v>626106</v>
      </c>
      <c r="D344" s="68">
        <v>641031.12437455298</v>
      </c>
      <c r="E344" s="69">
        <v>2.32829948609991</v>
      </c>
      <c r="F344" s="88" t="s">
        <v>35</v>
      </c>
      <c r="G344" s="70">
        <v>2.9499999999999998E-2</v>
      </c>
      <c r="H344" s="71" t="e">
        <f t="shared" si="10"/>
        <v>#VALUE!</v>
      </c>
      <c r="I344" s="71" t="e">
        <f t="shared" si="11"/>
        <v>#VALUE!</v>
      </c>
    </row>
    <row r="345" spans="1:9" x14ac:dyDescent="0.25">
      <c r="A345" s="63">
        <v>2132</v>
      </c>
      <c r="B345" t="s">
        <v>159</v>
      </c>
      <c r="C345" s="67">
        <v>803084</v>
      </c>
      <c r="D345" s="68">
        <v>822231.23373838502</v>
      </c>
      <c r="E345" s="69">
        <v>2.3286920944767702</v>
      </c>
      <c r="F345" s="67">
        <v>4500</v>
      </c>
      <c r="G345" s="70">
        <v>2.9499999999999998E-2</v>
      </c>
      <c r="H345" s="71">
        <f t="shared" si="10"/>
        <v>132.75</v>
      </c>
      <c r="I345" s="71">
        <f t="shared" si="11"/>
        <v>4632.75</v>
      </c>
    </row>
    <row r="346" spans="1:9" x14ac:dyDescent="0.25">
      <c r="A346" s="63">
        <v>800</v>
      </c>
      <c r="B346" t="s">
        <v>171</v>
      </c>
      <c r="C346" s="67">
        <v>1683133</v>
      </c>
      <c r="D346" s="68">
        <v>1723259.6954967801</v>
      </c>
      <c r="E346" s="69">
        <v>2.3285344397969898</v>
      </c>
      <c r="F346" s="67">
        <v>497702</v>
      </c>
      <c r="G346" s="70">
        <v>2.9499999999999998E-2</v>
      </c>
      <c r="H346" s="71">
        <f t="shared" si="10"/>
        <v>14682.208999999999</v>
      </c>
      <c r="I346" s="71">
        <f t="shared" si="11"/>
        <v>512384.20899999997</v>
      </c>
    </row>
    <row r="347" spans="1:9" x14ac:dyDescent="0.25">
      <c r="A347" s="63">
        <v>2801</v>
      </c>
      <c r="B347" t="s">
        <v>203</v>
      </c>
      <c r="C347" s="67">
        <v>774335</v>
      </c>
      <c r="D347" s="68">
        <v>792799.26947819896</v>
      </c>
      <c r="E347" s="69">
        <v>2.32899678254641</v>
      </c>
      <c r="F347" s="67">
        <v>2270</v>
      </c>
      <c r="G347" s="70">
        <v>2.9499999999999998E-2</v>
      </c>
      <c r="H347" s="71">
        <f t="shared" si="10"/>
        <v>66.965000000000003</v>
      </c>
      <c r="I347" s="71">
        <f t="shared" si="11"/>
        <v>2336.9650000000001</v>
      </c>
    </row>
    <row r="348" spans="1:9" x14ac:dyDescent="0.25">
      <c r="A348" s="63">
        <v>2810</v>
      </c>
      <c r="B348" t="s">
        <v>204</v>
      </c>
      <c r="C348" s="67">
        <v>774335</v>
      </c>
      <c r="D348" s="68">
        <v>792799.26947819896</v>
      </c>
      <c r="E348" s="69">
        <v>2.32899678254641</v>
      </c>
      <c r="F348" s="67">
        <v>9080</v>
      </c>
      <c r="G348" s="70">
        <v>2.9499999999999998E-2</v>
      </c>
      <c r="H348" s="71">
        <f t="shared" si="10"/>
        <v>267.86</v>
      </c>
      <c r="I348" s="71">
        <f t="shared" si="11"/>
        <v>9347.86</v>
      </c>
    </row>
    <row r="349" spans="1:9" x14ac:dyDescent="0.25">
      <c r="A349" s="63">
        <v>2811</v>
      </c>
      <c r="B349" t="s">
        <v>205</v>
      </c>
      <c r="C349" s="67">
        <v>853934</v>
      </c>
      <c r="D349" s="68">
        <v>874294.052894925</v>
      </c>
      <c r="E349" s="69">
        <v>2.32874200933996</v>
      </c>
      <c r="F349" s="67">
        <v>6810</v>
      </c>
      <c r="G349" s="70">
        <v>2.9499999999999998E-2</v>
      </c>
      <c r="H349" s="71">
        <f t="shared" si="10"/>
        <v>200.89499999999998</v>
      </c>
      <c r="I349" s="71">
        <f t="shared" si="11"/>
        <v>7010.8950000000004</v>
      </c>
    </row>
    <row r="350" spans="1:9" x14ac:dyDescent="0.25">
      <c r="A350" s="63">
        <v>2812</v>
      </c>
      <c r="B350" t="s">
        <v>206</v>
      </c>
      <c r="C350" s="67">
        <v>853934</v>
      </c>
      <c r="D350" s="68">
        <v>874294.052894925</v>
      </c>
      <c r="E350" s="69">
        <v>2.32874200933996</v>
      </c>
      <c r="F350" s="67">
        <v>9080</v>
      </c>
      <c r="G350" s="70">
        <v>2.9499999999999998E-2</v>
      </c>
      <c r="H350" s="71">
        <f t="shared" si="10"/>
        <v>267.86</v>
      </c>
      <c r="I350" s="71">
        <f t="shared" si="11"/>
        <v>9347.86</v>
      </c>
    </row>
    <row r="351" spans="1:9" x14ac:dyDescent="0.25">
      <c r="A351" s="63">
        <v>2813</v>
      </c>
      <c r="B351" t="s">
        <v>207</v>
      </c>
      <c r="C351" s="67">
        <v>929965</v>
      </c>
      <c r="D351" s="68">
        <v>952132.83130807697</v>
      </c>
      <c r="E351" s="69">
        <v>2.3282288541213498</v>
      </c>
      <c r="F351" s="67">
        <v>13620</v>
      </c>
      <c r="G351" s="70">
        <v>2.9499999999999998E-2</v>
      </c>
      <c r="H351" s="71">
        <f t="shared" si="10"/>
        <v>401.78999999999996</v>
      </c>
      <c r="I351" s="71">
        <f t="shared" si="11"/>
        <v>14021.79</v>
      </c>
    </row>
    <row r="352" spans="1:9" x14ac:dyDescent="0.25">
      <c r="A352" s="63">
        <v>2814</v>
      </c>
      <c r="B352" t="s">
        <v>208</v>
      </c>
      <c r="C352" s="67">
        <v>761923</v>
      </c>
      <c r="D352" s="68">
        <v>780083.97426733398</v>
      </c>
      <c r="E352" s="69">
        <v>2.3280793948357799</v>
      </c>
      <c r="F352" s="67">
        <v>6810</v>
      </c>
      <c r="G352" s="70">
        <v>2.9499999999999998E-2</v>
      </c>
      <c r="H352" s="71">
        <f t="shared" si="10"/>
        <v>200.89499999999998</v>
      </c>
      <c r="I352" s="71">
        <f t="shared" si="11"/>
        <v>7010.8950000000004</v>
      </c>
    </row>
    <row r="353" spans="1:9" x14ac:dyDescent="0.25">
      <c r="A353" s="63">
        <v>2815</v>
      </c>
      <c r="B353" t="s">
        <v>209</v>
      </c>
      <c r="C353" s="67">
        <v>929965</v>
      </c>
      <c r="D353" s="68">
        <v>952132.83130807697</v>
      </c>
      <c r="E353" s="69">
        <v>2.3282288541213498</v>
      </c>
      <c r="F353" s="67">
        <v>6810</v>
      </c>
      <c r="G353" s="70">
        <v>2.9499999999999998E-2</v>
      </c>
      <c r="H353" s="71">
        <f t="shared" si="10"/>
        <v>200.89499999999998</v>
      </c>
      <c r="I353" s="71">
        <f t="shared" si="11"/>
        <v>7010.8950000000004</v>
      </c>
    </row>
    <row r="354" spans="1:9" x14ac:dyDescent="0.25">
      <c r="A354" s="63">
        <v>2816</v>
      </c>
      <c r="B354" t="s">
        <v>211</v>
      </c>
      <c r="C354" s="67">
        <v>929965</v>
      </c>
      <c r="D354" s="68">
        <v>952132.83130807697</v>
      </c>
      <c r="E354" s="69">
        <v>2.3282288541213498</v>
      </c>
      <c r="F354" s="67">
        <v>9080</v>
      </c>
      <c r="G354" s="70">
        <v>2.9499999999999998E-2</v>
      </c>
      <c r="H354" s="71">
        <f t="shared" si="10"/>
        <v>267.86</v>
      </c>
      <c r="I354" s="71">
        <f t="shared" si="11"/>
        <v>9347.86</v>
      </c>
    </row>
    <row r="355" spans="1:9" x14ac:dyDescent="0.25">
      <c r="A355" s="63">
        <v>2817</v>
      </c>
      <c r="B355" t="s">
        <v>212</v>
      </c>
      <c r="C355" s="67">
        <v>929965</v>
      </c>
      <c r="D355" s="68">
        <v>952132.83130807697</v>
      </c>
      <c r="E355" s="69">
        <v>2.3282288541213498</v>
      </c>
      <c r="F355" s="67">
        <v>9080</v>
      </c>
      <c r="G355" s="70">
        <v>2.9499999999999998E-2</v>
      </c>
      <c r="H355" s="71">
        <f t="shared" si="10"/>
        <v>267.86</v>
      </c>
      <c r="I355" s="71">
        <f t="shared" si="11"/>
        <v>9347.86</v>
      </c>
    </row>
    <row r="356" spans="1:9" x14ac:dyDescent="0.25">
      <c r="A356" s="63">
        <v>2818</v>
      </c>
      <c r="B356" t="s">
        <v>213</v>
      </c>
      <c r="C356" s="67">
        <v>784135</v>
      </c>
      <c r="D356" s="68">
        <v>802825.18370264501</v>
      </c>
      <c r="E356" s="69">
        <v>2.3280514963974199</v>
      </c>
      <c r="F356" s="67">
        <v>9080</v>
      </c>
      <c r="G356" s="70">
        <v>2.9499999999999998E-2</v>
      </c>
      <c r="H356" s="71">
        <f t="shared" si="10"/>
        <v>267.86</v>
      </c>
      <c r="I356" s="71">
        <f t="shared" si="11"/>
        <v>9347.86</v>
      </c>
    </row>
    <row r="357" spans="1:9" x14ac:dyDescent="0.25">
      <c r="A357" s="63">
        <v>2819</v>
      </c>
      <c r="B357" t="s">
        <v>214</v>
      </c>
      <c r="C357" s="67">
        <v>929965</v>
      </c>
      <c r="D357" s="68">
        <v>952132.83130807697</v>
      </c>
      <c r="E357" s="69">
        <v>2.3282288541213498</v>
      </c>
      <c r="F357" s="98">
        <v>0</v>
      </c>
      <c r="G357" s="70">
        <v>2.9499999999999998E-2</v>
      </c>
      <c r="H357" s="71">
        <f t="shared" si="10"/>
        <v>0</v>
      </c>
      <c r="I357" s="71">
        <f t="shared" si="11"/>
        <v>0</v>
      </c>
    </row>
    <row r="358" spans="1:9" x14ac:dyDescent="0.25">
      <c r="A358" s="63">
        <v>2802</v>
      </c>
      <c r="B358" t="s">
        <v>215</v>
      </c>
      <c r="C358" s="67">
        <v>774335</v>
      </c>
      <c r="D358" s="68">
        <v>792799.26947819896</v>
      </c>
      <c r="E358" s="69">
        <v>2.32899678254641</v>
      </c>
      <c r="F358" s="67">
        <v>9080</v>
      </c>
      <c r="G358" s="70">
        <v>2.9499999999999998E-2</v>
      </c>
      <c r="H358" s="71">
        <f t="shared" si="10"/>
        <v>267.86</v>
      </c>
      <c r="I358" s="71">
        <f t="shared" si="11"/>
        <v>9347.86</v>
      </c>
    </row>
    <row r="359" spans="1:9" x14ac:dyDescent="0.25">
      <c r="A359" s="63">
        <v>2820</v>
      </c>
      <c r="B359" t="s">
        <v>757</v>
      </c>
      <c r="C359" s="67">
        <v>788642</v>
      </c>
      <c r="D359" s="68" t="s">
        <v>707</v>
      </c>
      <c r="E359" s="69"/>
      <c r="F359" s="67">
        <v>2270</v>
      </c>
      <c r="G359" s="70">
        <v>2.9499999999999998E-2</v>
      </c>
      <c r="H359" s="71">
        <f t="shared" si="10"/>
        <v>66.965000000000003</v>
      </c>
      <c r="I359" s="71">
        <f t="shared" si="11"/>
        <v>2336.9650000000001</v>
      </c>
    </row>
    <row r="360" spans="1:9" x14ac:dyDescent="0.25">
      <c r="A360" s="63">
        <v>2821</v>
      </c>
      <c r="B360" t="s">
        <v>216</v>
      </c>
      <c r="C360" s="67">
        <v>929965</v>
      </c>
      <c r="D360" s="68">
        <v>952132.83130807697</v>
      </c>
      <c r="E360" s="69">
        <v>2.3282288541213498</v>
      </c>
      <c r="F360" s="67">
        <v>2270</v>
      </c>
      <c r="G360" s="70">
        <v>2.9499999999999998E-2</v>
      </c>
      <c r="H360" s="71">
        <f t="shared" si="10"/>
        <v>66.965000000000003</v>
      </c>
      <c r="I360" s="71">
        <f t="shared" si="11"/>
        <v>2336.9650000000001</v>
      </c>
    </row>
    <row r="361" spans="1:9" x14ac:dyDescent="0.25">
      <c r="A361" s="63">
        <v>2803</v>
      </c>
      <c r="B361" t="s">
        <v>217</v>
      </c>
      <c r="C361" s="67">
        <v>853934</v>
      </c>
      <c r="D361" s="68">
        <v>874294.052894925</v>
      </c>
      <c r="E361" s="69">
        <v>2.32874200933996</v>
      </c>
      <c r="F361" s="67">
        <v>2270</v>
      </c>
      <c r="G361" s="70">
        <v>2.9499999999999998E-2</v>
      </c>
      <c r="H361" s="71">
        <f t="shared" si="10"/>
        <v>66.965000000000003</v>
      </c>
      <c r="I361" s="71">
        <f t="shared" si="11"/>
        <v>2336.9650000000001</v>
      </c>
    </row>
    <row r="362" spans="1:9" x14ac:dyDescent="0.25">
      <c r="A362" s="63">
        <v>2804</v>
      </c>
      <c r="B362" t="s">
        <v>218</v>
      </c>
      <c r="C362" s="67">
        <v>853934</v>
      </c>
      <c r="D362" s="68">
        <v>874294.052894925</v>
      </c>
      <c r="E362" s="69">
        <v>2.32874200933996</v>
      </c>
      <c r="F362" s="67">
        <v>6810</v>
      </c>
      <c r="G362" s="70">
        <v>2.9499999999999998E-2</v>
      </c>
      <c r="H362" s="71">
        <f t="shared" si="10"/>
        <v>200.89499999999998</v>
      </c>
      <c r="I362" s="71">
        <f t="shared" si="11"/>
        <v>7010.8950000000004</v>
      </c>
    </row>
    <row r="363" spans="1:9" x14ac:dyDescent="0.25">
      <c r="A363" s="63">
        <v>2805</v>
      </c>
      <c r="B363" t="s">
        <v>219</v>
      </c>
      <c r="C363" s="67">
        <v>774335</v>
      </c>
      <c r="D363" s="68">
        <v>792799.26947819896</v>
      </c>
      <c r="E363" s="69">
        <v>2.32899678254641</v>
      </c>
      <c r="F363" s="67">
        <v>9080</v>
      </c>
      <c r="G363" s="70">
        <v>2.9499999999999998E-2</v>
      </c>
      <c r="H363" s="71">
        <f t="shared" si="10"/>
        <v>267.86</v>
      </c>
      <c r="I363" s="71">
        <f t="shared" si="11"/>
        <v>9347.86</v>
      </c>
    </row>
    <row r="364" spans="1:9" x14ac:dyDescent="0.25">
      <c r="A364" s="63">
        <v>2806</v>
      </c>
      <c r="B364" t="s">
        <v>220</v>
      </c>
      <c r="C364" s="67">
        <v>774335</v>
      </c>
      <c r="D364" s="68">
        <v>792799.26947819896</v>
      </c>
      <c r="E364" s="69">
        <v>2.32899678254641</v>
      </c>
      <c r="F364" s="67">
        <v>9080</v>
      </c>
      <c r="G364" s="70">
        <v>2.9499999999999998E-2</v>
      </c>
      <c r="H364" s="71">
        <f t="shared" si="10"/>
        <v>267.86</v>
      </c>
      <c r="I364" s="71">
        <f t="shared" si="11"/>
        <v>9347.86</v>
      </c>
    </row>
    <row r="365" spans="1:9" x14ac:dyDescent="0.25">
      <c r="A365" s="63">
        <v>2807</v>
      </c>
      <c r="B365" t="s">
        <v>221</v>
      </c>
      <c r="C365" s="67">
        <v>774335</v>
      </c>
      <c r="D365" s="68">
        <v>792799.26947819896</v>
      </c>
      <c r="E365" s="69">
        <v>2.32899678254641</v>
      </c>
      <c r="F365" s="67">
        <v>6810</v>
      </c>
      <c r="G365" s="70">
        <v>2.9499999999999998E-2</v>
      </c>
      <c r="H365" s="71">
        <f t="shared" si="10"/>
        <v>200.89499999999998</v>
      </c>
      <c r="I365" s="71">
        <f t="shared" si="11"/>
        <v>7010.8950000000004</v>
      </c>
    </row>
    <row r="366" spans="1:9" x14ac:dyDescent="0.25">
      <c r="A366" s="63">
        <v>2808</v>
      </c>
      <c r="B366" t="s">
        <v>222</v>
      </c>
      <c r="C366" s="67">
        <v>784135</v>
      </c>
      <c r="D366" s="68">
        <v>802825.18370264501</v>
      </c>
      <c r="E366" s="69">
        <v>2.3280514963974199</v>
      </c>
      <c r="F366" s="67">
        <v>9080</v>
      </c>
      <c r="G366" s="70">
        <v>2.9499999999999998E-2</v>
      </c>
      <c r="H366" s="71">
        <f t="shared" si="10"/>
        <v>267.86</v>
      </c>
      <c r="I366" s="71">
        <f t="shared" si="11"/>
        <v>9347.86</v>
      </c>
    </row>
    <row r="367" spans="1:9" x14ac:dyDescent="0.25">
      <c r="A367" s="63">
        <v>2809</v>
      </c>
      <c r="B367" t="s">
        <v>223</v>
      </c>
      <c r="C367" s="67">
        <v>875603</v>
      </c>
      <c r="D367" s="68">
        <v>896477.35882773402</v>
      </c>
      <c r="E367" s="69">
        <v>2.3284870077511202</v>
      </c>
      <c r="F367" s="67">
        <v>9080</v>
      </c>
      <c r="G367" s="70">
        <v>2.9499999999999998E-2</v>
      </c>
      <c r="H367" s="71">
        <f t="shared" si="10"/>
        <v>267.86</v>
      </c>
      <c r="I367" s="71">
        <f t="shared" si="11"/>
        <v>9347.86</v>
      </c>
    </row>
    <row r="368" spans="1:9" x14ac:dyDescent="0.25">
      <c r="A368" s="63">
        <v>2306</v>
      </c>
      <c r="B368" t="s">
        <v>228</v>
      </c>
      <c r="C368" s="67">
        <v>5336359</v>
      </c>
      <c r="D368" s="68">
        <v>5463557.1744102901</v>
      </c>
      <c r="E368" s="69">
        <v>2.3281201303438701</v>
      </c>
      <c r="F368" s="67">
        <v>134747</v>
      </c>
      <c r="G368" s="70">
        <v>2.9499999999999998E-2</v>
      </c>
      <c r="H368" s="71">
        <f t="shared" si="10"/>
        <v>3975.0364999999997</v>
      </c>
      <c r="I368" s="71">
        <f t="shared" si="11"/>
        <v>138722.03649999999</v>
      </c>
    </row>
    <row r="369" spans="1:9" x14ac:dyDescent="0.25">
      <c r="A369" s="63">
        <v>446</v>
      </c>
      <c r="B369" t="s">
        <v>232</v>
      </c>
      <c r="C369" s="67">
        <v>21662548</v>
      </c>
      <c r="D369" s="68">
        <v>22189143.921659999</v>
      </c>
      <c r="E369" s="69">
        <v>2.3732142326857599</v>
      </c>
      <c r="F369" s="88" t="s">
        <v>35</v>
      </c>
      <c r="G369" s="70">
        <v>2.9499999999999998E-2</v>
      </c>
      <c r="H369" s="71" t="e">
        <f t="shared" si="10"/>
        <v>#VALUE!</v>
      </c>
      <c r="I369" s="71" t="e">
        <f t="shared" si="11"/>
        <v>#VALUE!</v>
      </c>
    </row>
    <row r="370" spans="1:9" x14ac:dyDescent="0.25">
      <c r="A370" s="63">
        <v>2219</v>
      </c>
      <c r="B370" t="s">
        <v>233</v>
      </c>
      <c r="C370" s="67">
        <v>4780230</v>
      </c>
      <c r="D370" s="68">
        <v>4894174.75625447</v>
      </c>
      <c r="E370" s="69">
        <v>2.3281709773205899</v>
      </c>
      <c r="F370" s="67">
        <v>20000</v>
      </c>
      <c r="G370" s="70">
        <v>2.9499999999999998E-2</v>
      </c>
      <c r="H370" s="71">
        <f t="shared" si="10"/>
        <v>590</v>
      </c>
      <c r="I370" s="71">
        <f t="shared" si="11"/>
        <v>20590</v>
      </c>
    </row>
    <row r="371" spans="1:9" x14ac:dyDescent="0.25">
      <c r="A371" s="63">
        <v>555</v>
      </c>
      <c r="B371" t="s">
        <v>237</v>
      </c>
      <c r="C371" s="67">
        <v>23047367</v>
      </c>
      <c r="D371" s="68">
        <v>23599347.714876</v>
      </c>
      <c r="E371" s="69">
        <v>2.3389659813694301</v>
      </c>
      <c r="F371" s="88" t="s">
        <v>35</v>
      </c>
      <c r="G371" s="70">
        <v>2.9499999999999998E-2</v>
      </c>
      <c r="H371" s="71" t="e">
        <f t="shared" si="10"/>
        <v>#VALUE!</v>
      </c>
      <c r="I371" s="71" t="e">
        <f t="shared" si="11"/>
        <v>#VALUE!</v>
      </c>
    </row>
    <row r="372" spans="1:9" x14ac:dyDescent="0.25">
      <c r="A372" s="63">
        <v>5505</v>
      </c>
      <c r="B372" t="s">
        <v>238</v>
      </c>
      <c r="C372" s="67">
        <v>20240</v>
      </c>
      <c r="D372" s="68">
        <v>20809.822742474898</v>
      </c>
      <c r="E372" s="69">
        <v>2.73823928981313</v>
      </c>
      <c r="F372" s="88" t="s">
        <v>35</v>
      </c>
      <c r="G372" s="70">
        <v>2.9499999999999998E-2</v>
      </c>
      <c r="H372" s="71" t="e">
        <f t="shared" si="10"/>
        <v>#VALUE!</v>
      </c>
      <c r="I372" s="71" t="e">
        <f t="shared" si="11"/>
        <v>#VALUE!</v>
      </c>
    </row>
    <row r="373" spans="1:9" x14ac:dyDescent="0.25">
      <c r="A373" s="63">
        <v>2070</v>
      </c>
      <c r="B373" t="s">
        <v>239</v>
      </c>
      <c r="C373" s="67">
        <v>1008087</v>
      </c>
      <c r="D373" s="68">
        <v>1032115.3488205899</v>
      </c>
      <c r="E373" s="69">
        <v>2.32806816099031</v>
      </c>
      <c r="F373" s="67">
        <v>765000</v>
      </c>
      <c r="G373" s="70">
        <v>2.9499999999999998E-2</v>
      </c>
      <c r="H373" s="71">
        <f t="shared" si="10"/>
        <v>22567.5</v>
      </c>
      <c r="I373" s="71">
        <f t="shared" si="11"/>
        <v>787567.5</v>
      </c>
    </row>
    <row r="374" spans="1:9" x14ac:dyDescent="0.25">
      <c r="A374" s="63">
        <v>830</v>
      </c>
      <c r="B374" t="s">
        <v>758</v>
      </c>
      <c r="C374" s="74">
        <v>3303599.516272</v>
      </c>
      <c r="D374" s="68">
        <v>3432474.4030188699</v>
      </c>
      <c r="E374" s="69">
        <v>3.75457677509619</v>
      </c>
      <c r="F374" s="99" t="s">
        <v>35</v>
      </c>
      <c r="G374" s="70">
        <v>2.9499999999999998E-2</v>
      </c>
      <c r="H374" s="71" t="e">
        <f t="shared" si="10"/>
        <v>#VALUE!</v>
      </c>
      <c r="I374" s="71" t="e">
        <f t="shared" si="11"/>
        <v>#VALUE!</v>
      </c>
    </row>
    <row r="375" spans="1:9" x14ac:dyDescent="0.25">
      <c r="A375" s="63">
        <v>2385</v>
      </c>
      <c r="B375" t="s">
        <v>257</v>
      </c>
      <c r="C375" s="67">
        <v>5232603</v>
      </c>
      <c r="D375" s="68">
        <v>5357328.6690493198</v>
      </c>
      <c r="E375" s="69">
        <v>2.3281317379292701</v>
      </c>
      <c r="F375" s="67">
        <v>36500</v>
      </c>
      <c r="G375" s="70">
        <v>2.9499999999999998E-2</v>
      </c>
      <c r="H375" s="71">
        <f t="shared" si="10"/>
        <v>1076.75</v>
      </c>
      <c r="I375" s="71">
        <f t="shared" si="11"/>
        <v>37576.75</v>
      </c>
    </row>
    <row r="376" spans="1:9" x14ac:dyDescent="0.25">
      <c r="A376" s="63">
        <v>2386</v>
      </c>
      <c r="B376" t="s">
        <v>258</v>
      </c>
      <c r="C376" s="67">
        <v>4245812</v>
      </c>
      <c r="D376" s="68">
        <v>4347016.5160829201</v>
      </c>
      <c r="E376" s="69">
        <v>2.3281373721145102</v>
      </c>
      <c r="F376" s="67">
        <v>627700</v>
      </c>
      <c r="G376" s="70">
        <v>2.9499999999999998E-2</v>
      </c>
      <c r="H376" s="71">
        <f t="shared" si="10"/>
        <v>18517.149999999998</v>
      </c>
      <c r="I376" s="71">
        <f t="shared" si="11"/>
        <v>646217.15</v>
      </c>
    </row>
    <row r="377" spans="1:9" x14ac:dyDescent="0.25">
      <c r="A377" s="63">
        <v>2387</v>
      </c>
      <c r="B377" t="s">
        <v>259</v>
      </c>
      <c r="C377" s="67">
        <v>1031046</v>
      </c>
      <c r="D377" s="68">
        <v>1055626.9964260201</v>
      </c>
      <c r="E377" s="69">
        <v>2.3285683777737098</v>
      </c>
      <c r="F377" s="89">
        <v>0</v>
      </c>
      <c r="G377" s="70">
        <v>2.9499999999999998E-2</v>
      </c>
      <c r="H377" s="71">
        <f t="shared" si="10"/>
        <v>0</v>
      </c>
      <c r="I377" s="71">
        <f t="shared" si="11"/>
        <v>0</v>
      </c>
    </row>
    <row r="378" spans="1:9" x14ac:dyDescent="0.25">
      <c r="A378" s="63">
        <v>2388</v>
      </c>
      <c r="B378" t="s">
        <v>260</v>
      </c>
      <c r="C378" s="67">
        <v>3656354</v>
      </c>
      <c r="D378" s="68">
        <v>3743510.0221586898</v>
      </c>
      <c r="E378" s="69">
        <v>2.3281898977908</v>
      </c>
      <c r="F378" s="89">
        <v>0</v>
      </c>
      <c r="G378" s="70">
        <v>2.9499999999999998E-2</v>
      </c>
      <c r="H378" s="71">
        <f t="shared" si="10"/>
        <v>0</v>
      </c>
      <c r="I378" s="71">
        <f t="shared" si="11"/>
        <v>0</v>
      </c>
    </row>
    <row r="379" spans="1:9" x14ac:dyDescent="0.25">
      <c r="A379" s="63">
        <v>2389</v>
      </c>
      <c r="B379" t="s">
        <v>261</v>
      </c>
      <c r="C379" s="67">
        <v>1298525</v>
      </c>
      <c r="D379" s="68">
        <v>1329477.9156540399</v>
      </c>
      <c r="E379" s="69">
        <v>2.3282008139872898</v>
      </c>
      <c r="F379" s="67">
        <v>27500</v>
      </c>
      <c r="G379" s="70">
        <v>2.9499999999999998E-2</v>
      </c>
      <c r="H379" s="71">
        <f t="shared" si="10"/>
        <v>811.25</v>
      </c>
      <c r="I379" s="71">
        <f t="shared" si="11"/>
        <v>28311.25</v>
      </c>
    </row>
    <row r="380" spans="1:9" x14ac:dyDescent="0.25">
      <c r="A380" s="63">
        <v>5506</v>
      </c>
      <c r="B380" t="s">
        <v>262</v>
      </c>
      <c r="C380" s="67">
        <v>9682043</v>
      </c>
      <c r="D380" s="68">
        <v>9912823.3016440291</v>
      </c>
      <c r="E380" s="69">
        <v>2.3280986114798998</v>
      </c>
      <c r="F380" s="67">
        <v>119607</v>
      </c>
      <c r="G380" s="70">
        <v>2.9499999999999998E-2</v>
      </c>
      <c r="H380" s="71">
        <f t="shared" si="10"/>
        <v>3528.4064999999996</v>
      </c>
      <c r="I380" s="71">
        <f t="shared" si="11"/>
        <v>123135.4065</v>
      </c>
    </row>
    <row r="381" spans="1:9" x14ac:dyDescent="0.25">
      <c r="A381" s="63">
        <v>2305</v>
      </c>
      <c r="B381" t="s">
        <v>268</v>
      </c>
      <c r="C381" s="67">
        <v>4824863</v>
      </c>
      <c r="D381" s="68">
        <v>4939867.6661901399</v>
      </c>
      <c r="E381" s="69">
        <v>2.3280920454056102</v>
      </c>
      <c r="F381" s="67">
        <v>153815</v>
      </c>
      <c r="G381" s="70">
        <v>2.9499999999999998E-2</v>
      </c>
      <c r="H381" s="71">
        <f t="shared" si="10"/>
        <v>4537.5424999999996</v>
      </c>
      <c r="I381" s="71">
        <f t="shared" si="11"/>
        <v>158352.54250000001</v>
      </c>
    </row>
    <row r="382" spans="1:9" x14ac:dyDescent="0.25">
      <c r="A382" s="63">
        <v>2213</v>
      </c>
      <c r="B382" t="s">
        <v>275</v>
      </c>
      <c r="C382" s="67">
        <v>4783059</v>
      </c>
      <c r="D382" s="68">
        <v>4897066.4538956396</v>
      </c>
      <c r="E382" s="69">
        <v>2.3280765121115801</v>
      </c>
      <c r="F382" s="67">
        <v>20000</v>
      </c>
      <c r="G382" s="70">
        <v>2.9499999999999998E-2</v>
      </c>
      <c r="H382" s="71">
        <f t="shared" si="10"/>
        <v>590</v>
      </c>
      <c r="I382" s="71">
        <f t="shared" si="11"/>
        <v>20590</v>
      </c>
    </row>
    <row r="383" spans="1:9" x14ac:dyDescent="0.25">
      <c r="A383" s="63">
        <v>2212</v>
      </c>
      <c r="B383" t="s">
        <v>279</v>
      </c>
      <c r="C383" s="67">
        <v>5224810</v>
      </c>
      <c r="D383" s="68">
        <v>5349350.4446032904</v>
      </c>
      <c r="E383" s="69">
        <v>2.32814144246113</v>
      </c>
      <c r="F383" s="67">
        <v>10000</v>
      </c>
      <c r="G383" s="70">
        <v>2.9499999999999998E-2</v>
      </c>
      <c r="H383" s="71">
        <f t="shared" si="10"/>
        <v>295</v>
      </c>
      <c r="I383" s="71">
        <f t="shared" si="11"/>
        <v>10295</v>
      </c>
    </row>
    <row r="384" spans="1:9" x14ac:dyDescent="0.25">
      <c r="A384" s="63">
        <v>401</v>
      </c>
      <c r="B384" t="s">
        <v>280</v>
      </c>
      <c r="C384" s="67">
        <v>31291554</v>
      </c>
      <c r="D384" s="68">
        <v>32037404.270907801</v>
      </c>
      <c r="E384" s="69">
        <v>2.3280608647345198</v>
      </c>
      <c r="F384" s="67">
        <v>566527</v>
      </c>
      <c r="G384" s="70">
        <v>2.9499999999999998E-2</v>
      </c>
      <c r="H384" s="71">
        <f t="shared" si="10"/>
        <v>16712.5465</v>
      </c>
      <c r="I384" s="71">
        <f t="shared" si="11"/>
        <v>583239.54650000005</v>
      </c>
    </row>
    <row r="385" spans="1:9" x14ac:dyDescent="0.25">
      <c r="A385" s="63">
        <v>2371</v>
      </c>
      <c r="B385" t="s">
        <v>287</v>
      </c>
      <c r="C385" s="67">
        <v>4306447</v>
      </c>
      <c r="D385" s="68">
        <v>4409340.2279305598</v>
      </c>
      <c r="E385" s="69">
        <v>2.3335288866753299</v>
      </c>
      <c r="F385" s="67">
        <v>20000</v>
      </c>
      <c r="G385" s="70">
        <v>2.9499999999999998E-2</v>
      </c>
      <c r="H385" s="71">
        <f t="shared" si="10"/>
        <v>590</v>
      </c>
      <c r="I385" s="71">
        <f t="shared" si="11"/>
        <v>20590</v>
      </c>
    </row>
    <row r="386" spans="1:9" x14ac:dyDescent="0.25">
      <c r="A386" s="63">
        <v>2607</v>
      </c>
      <c r="B386" t="s">
        <v>295</v>
      </c>
      <c r="C386" s="67">
        <v>279389</v>
      </c>
      <c r="D386" s="68">
        <v>286051.22659042198</v>
      </c>
      <c r="E386" s="69">
        <v>2.3290326945393498</v>
      </c>
      <c r="F386" s="67">
        <v>31000</v>
      </c>
      <c r="G386" s="70">
        <v>2.9499999999999998E-2</v>
      </c>
      <c r="H386" s="71">
        <f t="shared" ref="H386:H449" si="12">F386*G386</f>
        <v>914.5</v>
      </c>
      <c r="I386" s="71">
        <f t="shared" ref="I386:I449" si="13">F386+H386</f>
        <v>31914.5</v>
      </c>
    </row>
    <row r="387" spans="1:9" x14ac:dyDescent="0.25">
      <c r="A387" s="63">
        <v>2569</v>
      </c>
      <c r="B387" t="s">
        <v>296</v>
      </c>
      <c r="C387" s="67">
        <v>86877</v>
      </c>
      <c r="D387" s="68">
        <v>88949.845604002898</v>
      </c>
      <c r="E387" s="69">
        <v>2.3303532343732098</v>
      </c>
      <c r="F387" s="67">
        <v>0</v>
      </c>
      <c r="G387" s="70">
        <v>2.9499999999999998E-2</v>
      </c>
      <c r="H387" s="71">
        <f t="shared" si="12"/>
        <v>0</v>
      </c>
      <c r="I387" s="71">
        <f t="shared" si="13"/>
        <v>0</v>
      </c>
    </row>
    <row r="388" spans="1:9" x14ac:dyDescent="0.25">
      <c r="A388" s="63">
        <v>2568</v>
      </c>
      <c r="B388" t="s">
        <v>298</v>
      </c>
      <c r="C388" s="67">
        <v>86877</v>
      </c>
      <c r="D388" s="68">
        <v>88949.845604002898</v>
      </c>
      <c r="E388" s="69">
        <v>2.3303532343732098</v>
      </c>
      <c r="F388" s="67">
        <v>0</v>
      </c>
      <c r="G388" s="70">
        <v>2.9499999999999998E-2</v>
      </c>
      <c r="H388" s="71">
        <f t="shared" si="12"/>
        <v>0</v>
      </c>
      <c r="I388" s="71">
        <f t="shared" si="13"/>
        <v>0</v>
      </c>
    </row>
    <row r="389" spans="1:9" x14ac:dyDescent="0.25">
      <c r="A389" s="63">
        <v>2606</v>
      </c>
      <c r="B389" t="s">
        <v>299</v>
      </c>
      <c r="C389" s="67">
        <v>191472</v>
      </c>
      <c r="D389" s="68">
        <v>196038.70764832001</v>
      </c>
      <c r="E389" s="69">
        <v>2.32949283491125</v>
      </c>
      <c r="F389" s="67">
        <v>20000</v>
      </c>
      <c r="G389" s="70">
        <v>2.9499999999999998E-2</v>
      </c>
      <c r="H389" s="71">
        <f t="shared" si="12"/>
        <v>590</v>
      </c>
      <c r="I389" s="71">
        <f t="shared" si="13"/>
        <v>20590</v>
      </c>
    </row>
    <row r="390" spans="1:9" x14ac:dyDescent="0.25">
      <c r="A390" s="63">
        <v>2605</v>
      </c>
      <c r="B390" t="s">
        <v>302</v>
      </c>
      <c r="C390" s="67">
        <v>223217</v>
      </c>
      <c r="D390" s="68">
        <v>228540.162973553</v>
      </c>
      <c r="E390" s="69">
        <v>2.3292024055170302</v>
      </c>
      <c r="F390" s="67">
        <v>14500</v>
      </c>
      <c r="G390" s="70">
        <v>2.9499999999999998E-2</v>
      </c>
      <c r="H390" s="71">
        <f t="shared" si="12"/>
        <v>427.75</v>
      </c>
      <c r="I390" s="71">
        <f t="shared" si="13"/>
        <v>14927.75</v>
      </c>
    </row>
    <row r="391" spans="1:9" x14ac:dyDescent="0.25">
      <c r="A391" s="63">
        <v>2304</v>
      </c>
      <c r="B391" t="s">
        <v>306</v>
      </c>
      <c r="C391" s="67">
        <v>4828998</v>
      </c>
      <c r="D391" s="68">
        <v>4944097.9235167997</v>
      </c>
      <c r="E391" s="69">
        <v>2.32802677651914</v>
      </c>
      <c r="F391" s="67">
        <v>134747</v>
      </c>
      <c r="G391" s="70">
        <v>2.9499999999999998E-2</v>
      </c>
      <c r="H391" s="71">
        <f t="shared" si="12"/>
        <v>3975.0364999999997</v>
      </c>
      <c r="I391" s="71">
        <f t="shared" si="13"/>
        <v>138722.03649999999</v>
      </c>
    </row>
    <row r="392" spans="1:9" x14ac:dyDescent="0.25">
      <c r="A392" s="63">
        <v>5595</v>
      </c>
      <c r="B392" t="s">
        <v>320</v>
      </c>
      <c r="C392" s="74">
        <v>1142197</v>
      </c>
      <c r="D392" s="68">
        <v>1186754.71698113</v>
      </c>
      <c r="E392" s="69">
        <v>3.7545852014372501</v>
      </c>
      <c r="F392" s="88" t="s">
        <v>35</v>
      </c>
      <c r="G392" s="70">
        <v>2.9499999999999998E-2</v>
      </c>
      <c r="H392" s="71" t="e">
        <f t="shared" si="12"/>
        <v>#VALUE!</v>
      </c>
      <c r="I392" s="71" t="e">
        <f t="shared" si="13"/>
        <v>#VALUE!</v>
      </c>
    </row>
    <row r="393" spans="1:9" x14ac:dyDescent="0.25">
      <c r="A393" s="63">
        <v>5577</v>
      </c>
      <c r="B393" t="s">
        <v>759</v>
      </c>
      <c r="C393" s="67">
        <v>20497898</v>
      </c>
      <c r="D393" s="68">
        <v>20986480.303788401</v>
      </c>
      <c r="E393" s="69">
        <v>2.32808120616692</v>
      </c>
      <c r="F393" s="88" t="s">
        <v>35</v>
      </c>
      <c r="G393" s="70">
        <v>2.9499999999999998E-2</v>
      </c>
      <c r="H393" s="71" t="e">
        <f t="shared" si="12"/>
        <v>#VALUE!</v>
      </c>
      <c r="I393" s="71" t="e">
        <f t="shared" si="13"/>
        <v>#VALUE!</v>
      </c>
    </row>
    <row r="394" spans="1:9" x14ac:dyDescent="0.25">
      <c r="A394" s="63">
        <v>2152</v>
      </c>
      <c r="B394" t="s">
        <v>326</v>
      </c>
      <c r="C394" s="74">
        <v>72988091</v>
      </c>
      <c r="D394" s="68" t="e">
        <f>#N/A</f>
        <v>#N/A</v>
      </c>
      <c r="E394" s="69"/>
      <c r="F394" s="67">
        <v>0</v>
      </c>
      <c r="G394" s="70">
        <v>2.9499999999999998E-2</v>
      </c>
      <c r="H394" s="71">
        <f t="shared" si="12"/>
        <v>0</v>
      </c>
      <c r="I394" s="71">
        <f t="shared" si="13"/>
        <v>0</v>
      </c>
    </row>
    <row r="395" spans="1:9" x14ac:dyDescent="0.25">
      <c r="A395" s="63">
        <v>5591</v>
      </c>
      <c r="B395" t="s">
        <v>327</v>
      </c>
      <c r="C395" s="67">
        <v>16669452</v>
      </c>
      <c r="D395" s="68">
        <v>17141104.924137902</v>
      </c>
      <c r="E395" s="69">
        <v>2.75158997173954</v>
      </c>
      <c r="F395" s="88" t="s">
        <v>35</v>
      </c>
      <c r="G395" s="70">
        <v>2.9499999999999998E-2</v>
      </c>
      <c r="H395" s="71" t="e">
        <f t="shared" si="12"/>
        <v>#VALUE!</v>
      </c>
      <c r="I395" s="71" t="e">
        <f t="shared" si="13"/>
        <v>#VALUE!</v>
      </c>
    </row>
    <row r="396" spans="1:9" x14ac:dyDescent="0.25">
      <c r="A396" s="63">
        <v>2375</v>
      </c>
      <c r="B396" t="s">
        <v>328</v>
      </c>
      <c r="C396" s="67">
        <v>37012223</v>
      </c>
      <c r="D396" s="68">
        <v>38057917.750486001</v>
      </c>
      <c r="E396" s="69">
        <v>2.7476404708783599</v>
      </c>
      <c r="F396" s="67">
        <v>13500</v>
      </c>
      <c r="G396" s="70">
        <v>2.9499999999999998E-2</v>
      </c>
      <c r="H396" s="71">
        <f t="shared" si="12"/>
        <v>398.25</v>
      </c>
      <c r="I396" s="71">
        <f t="shared" si="13"/>
        <v>13898.25</v>
      </c>
    </row>
    <row r="397" spans="1:9" x14ac:dyDescent="0.25">
      <c r="A397" s="63">
        <v>2075</v>
      </c>
      <c r="B397" t="s">
        <v>330</v>
      </c>
      <c r="C397" s="67">
        <v>846028</v>
      </c>
      <c r="D397" s="68">
        <v>866199.34310221602</v>
      </c>
      <c r="E397" s="69">
        <v>2.3287183559818998</v>
      </c>
      <c r="F397" s="67">
        <v>510000</v>
      </c>
      <c r="G397" s="70">
        <v>2.9499999999999998E-2</v>
      </c>
      <c r="H397" s="71">
        <f t="shared" si="12"/>
        <v>15045</v>
      </c>
      <c r="I397" s="71">
        <f t="shared" si="13"/>
        <v>525045</v>
      </c>
    </row>
    <row r="398" spans="1:9" x14ac:dyDescent="0.25">
      <c r="A398" s="63">
        <v>2829</v>
      </c>
      <c r="B398" t="s">
        <v>332</v>
      </c>
      <c r="C398" s="67">
        <v>753563</v>
      </c>
      <c r="D398" s="68">
        <v>771525.36669049296</v>
      </c>
      <c r="E398" s="69">
        <v>2.3281628143406201</v>
      </c>
      <c r="F398" s="67">
        <v>14500</v>
      </c>
      <c r="G398" s="70">
        <v>2.9499999999999998E-2</v>
      </c>
      <c r="H398" s="71">
        <f t="shared" si="12"/>
        <v>427.75</v>
      </c>
      <c r="I398" s="71">
        <f t="shared" si="13"/>
        <v>14927.75</v>
      </c>
    </row>
    <row r="399" spans="1:9" x14ac:dyDescent="0.25">
      <c r="A399" s="63">
        <v>2830</v>
      </c>
      <c r="B399" t="s">
        <v>333</v>
      </c>
      <c r="C399" s="67">
        <v>730819</v>
      </c>
      <c r="D399" s="68">
        <v>748242.60257326695</v>
      </c>
      <c r="E399" s="69">
        <v>2.3286033852316699</v>
      </c>
      <c r="F399" s="67">
        <v>26500</v>
      </c>
      <c r="G399" s="70">
        <v>2.9499999999999998E-2</v>
      </c>
      <c r="H399" s="71">
        <f t="shared" si="12"/>
        <v>781.75</v>
      </c>
      <c r="I399" s="71">
        <f t="shared" si="13"/>
        <v>27281.75</v>
      </c>
    </row>
    <row r="400" spans="1:9" x14ac:dyDescent="0.25">
      <c r="A400" s="63">
        <v>2381</v>
      </c>
      <c r="B400" t="s">
        <v>334</v>
      </c>
      <c r="C400" s="67">
        <v>3128235</v>
      </c>
      <c r="D400" s="68">
        <v>3202803.4353109398</v>
      </c>
      <c r="E400" s="69">
        <v>2.3282239081180802</v>
      </c>
      <c r="F400" s="67">
        <v>26500</v>
      </c>
      <c r="G400" s="70">
        <v>2.9499999999999998E-2</v>
      </c>
      <c r="H400" s="71">
        <f t="shared" si="12"/>
        <v>781.75</v>
      </c>
      <c r="I400" s="71">
        <f t="shared" si="13"/>
        <v>27281.75</v>
      </c>
    </row>
    <row r="401" spans="1:9" x14ac:dyDescent="0.25">
      <c r="A401" s="63">
        <v>2382</v>
      </c>
      <c r="B401" t="s">
        <v>335</v>
      </c>
      <c r="C401" s="67">
        <v>2575566</v>
      </c>
      <c r="D401" s="68">
        <v>2636962.5804145802</v>
      </c>
      <c r="E401" s="69">
        <v>2.32830685086663</v>
      </c>
      <c r="F401" s="67">
        <v>30000</v>
      </c>
      <c r="G401" s="70">
        <v>2.9499999999999998E-2</v>
      </c>
      <c r="H401" s="71">
        <f t="shared" si="12"/>
        <v>885</v>
      </c>
      <c r="I401" s="71">
        <f t="shared" si="13"/>
        <v>30885</v>
      </c>
    </row>
    <row r="402" spans="1:9" x14ac:dyDescent="0.25">
      <c r="A402" s="63">
        <v>2383</v>
      </c>
      <c r="B402" t="s">
        <v>336</v>
      </c>
      <c r="C402" s="67">
        <v>5232603</v>
      </c>
      <c r="D402" s="68">
        <v>5357328.6690493198</v>
      </c>
      <c r="E402" s="69">
        <v>2.3281317379292701</v>
      </c>
      <c r="F402" s="67">
        <v>50500</v>
      </c>
      <c r="G402" s="70">
        <v>2.9499999999999998E-2</v>
      </c>
      <c r="H402" s="71">
        <f t="shared" si="12"/>
        <v>1489.75</v>
      </c>
      <c r="I402" s="71">
        <f t="shared" si="13"/>
        <v>51989.75</v>
      </c>
    </row>
    <row r="403" spans="1:9" x14ac:dyDescent="0.25">
      <c r="A403" s="63">
        <v>2384</v>
      </c>
      <c r="B403" t="s">
        <v>337</v>
      </c>
      <c r="C403" s="67">
        <v>5232603</v>
      </c>
      <c r="D403" s="68">
        <v>5357328.6690493198</v>
      </c>
      <c r="E403" s="69">
        <v>2.3281317379292701</v>
      </c>
      <c r="F403" s="67">
        <v>33500</v>
      </c>
      <c r="G403" s="70">
        <v>2.9499999999999998E-2</v>
      </c>
      <c r="H403" s="71">
        <f t="shared" si="12"/>
        <v>988.25</v>
      </c>
      <c r="I403" s="71">
        <f t="shared" si="13"/>
        <v>34488.25</v>
      </c>
    </row>
    <row r="404" spans="1:9" x14ac:dyDescent="0.25">
      <c r="A404" s="63">
        <v>2217</v>
      </c>
      <c r="B404" t="s">
        <v>341</v>
      </c>
      <c r="C404" s="67">
        <v>4856240</v>
      </c>
      <c r="D404" s="68">
        <v>4971993.0986418901</v>
      </c>
      <c r="E404" s="69">
        <v>2.32810256059095</v>
      </c>
      <c r="F404" s="67">
        <v>20000</v>
      </c>
      <c r="G404" s="70">
        <v>2.9499999999999998E-2</v>
      </c>
      <c r="H404" s="71">
        <f t="shared" si="12"/>
        <v>590</v>
      </c>
      <c r="I404" s="71">
        <f t="shared" si="13"/>
        <v>20590</v>
      </c>
    </row>
    <row r="405" spans="1:9" x14ac:dyDescent="0.25">
      <c r="A405" s="63">
        <v>2077</v>
      </c>
      <c r="B405" t="s">
        <v>343</v>
      </c>
      <c r="C405" s="67">
        <v>846028</v>
      </c>
      <c r="D405" s="68">
        <v>866199.34310221602</v>
      </c>
      <c r="E405" s="69">
        <v>2.3287183559818998</v>
      </c>
      <c r="F405" s="67">
        <v>497500</v>
      </c>
      <c r="G405" s="70">
        <v>2.9499999999999998E-2</v>
      </c>
      <c r="H405" s="71">
        <f t="shared" si="12"/>
        <v>14676.25</v>
      </c>
      <c r="I405" s="71">
        <f t="shared" si="13"/>
        <v>512176.25</v>
      </c>
    </row>
    <row r="406" spans="1:9" x14ac:dyDescent="0.25">
      <c r="A406" s="63">
        <v>2565</v>
      </c>
      <c r="B406" t="s">
        <v>348</v>
      </c>
      <c r="C406" s="67">
        <v>4816401</v>
      </c>
      <c r="D406" s="68">
        <v>4931208.9220872102</v>
      </c>
      <c r="E406" s="69">
        <v>2.32819018421575</v>
      </c>
      <c r="F406" s="67">
        <v>92000</v>
      </c>
      <c r="G406" s="70">
        <v>2.9499999999999998E-2</v>
      </c>
      <c r="H406" s="71">
        <f t="shared" si="12"/>
        <v>2714</v>
      </c>
      <c r="I406" s="71">
        <f t="shared" si="13"/>
        <v>94714</v>
      </c>
    </row>
    <row r="407" spans="1:9" x14ac:dyDescent="0.25">
      <c r="A407" s="63">
        <v>2079</v>
      </c>
      <c r="B407" t="s">
        <v>351</v>
      </c>
      <c r="C407" s="67">
        <v>846028</v>
      </c>
      <c r="D407" s="68">
        <v>866199.34310221602</v>
      </c>
      <c r="E407" s="69">
        <v>2.3287183559818998</v>
      </c>
      <c r="F407" s="67">
        <v>796000</v>
      </c>
      <c r="G407" s="70">
        <v>2.9499999999999998E-2</v>
      </c>
      <c r="H407" s="71">
        <f t="shared" si="12"/>
        <v>23482</v>
      </c>
      <c r="I407" s="71">
        <f t="shared" si="13"/>
        <v>819482</v>
      </c>
    </row>
    <row r="408" spans="1:9" x14ac:dyDescent="0.25">
      <c r="A408" s="63">
        <v>2435</v>
      </c>
      <c r="B408" t="s">
        <v>362</v>
      </c>
      <c r="C408" s="67">
        <v>3469863</v>
      </c>
      <c r="D408" s="68">
        <v>3552572.1465332401</v>
      </c>
      <c r="E408" s="69">
        <v>2.3281482577053199</v>
      </c>
      <c r="F408" s="67">
        <v>221325</v>
      </c>
      <c r="G408" s="70">
        <v>2.9499999999999998E-2</v>
      </c>
      <c r="H408" s="71">
        <f t="shared" si="12"/>
        <v>6529.0874999999996</v>
      </c>
      <c r="I408" s="71">
        <f t="shared" si="13"/>
        <v>227854.08749999999</v>
      </c>
    </row>
    <row r="409" spans="1:9" x14ac:dyDescent="0.25">
      <c r="A409" s="63">
        <v>2214</v>
      </c>
      <c r="B409" t="s">
        <v>363</v>
      </c>
      <c r="C409" s="67">
        <v>5298261</v>
      </c>
      <c r="D409" s="68">
        <v>5424550.9320943505</v>
      </c>
      <c r="E409" s="69">
        <v>2.3281177313159498</v>
      </c>
      <c r="F409" s="67">
        <v>10000</v>
      </c>
      <c r="G409" s="70">
        <v>2.9499999999999998E-2</v>
      </c>
      <c r="H409" s="71">
        <f t="shared" si="12"/>
        <v>295</v>
      </c>
      <c r="I409" s="71">
        <f t="shared" si="13"/>
        <v>10295</v>
      </c>
    </row>
    <row r="410" spans="1:9" x14ac:dyDescent="0.25">
      <c r="A410" s="63">
        <v>5512</v>
      </c>
      <c r="B410" t="s">
        <v>366</v>
      </c>
      <c r="C410" s="67">
        <v>3944</v>
      </c>
      <c r="D410" s="68">
        <v>4042.2458899213698</v>
      </c>
      <c r="E410" s="69">
        <v>2.43047782338851</v>
      </c>
      <c r="F410" s="88" t="s">
        <v>35</v>
      </c>
      <c r="G410" s="70">
        <v>2.9499999999999998E-2</v>
      </c>
      <c r="H410" s="71" t="e">
        <f t="shared" si="12"/>
        <v>#VALUE!</v>
      </c>
      <c r="I410" s="71" t="e">
        <f t="shared" si="13"/>
        <v>#VALUE!</v>
      </c>
    </row>
    <row r="411" spans="1:9" x14ac:dyDescent="0.25">
      <c r="A411" s="63">
        <v>5513</v>
      </c>
      <c r="B411" t="s">
        <v>367</v>
      </c>
      <c r="C411" s="67">
        <v>5287</v>
      </c>
      <c r="D411" s="68">
        <v>5412.6042569964502</v>
      </c>
      <c r="E411" s="69">
        <v>2.3205882239421798</v>
      </c>
      <c r="F411" s="88" t="s">
        <v>35</v>
      </c>
      <c r="G411" s="70">
        <v>2.9499999999999998E-2</v>
      </c>
      <c r="H411" s="71" t="e">
        <f t="shared" si="12"/>
        <v>#VALUE!</v>
      </c>
      <c r="I411" s="71" t="e">
        <f t="shared" si="13"/>
        <v>#VALUE!</v>
      </c>
    </row>
    <row r="412" spans="1:9" x14ac:dyDescent="0.25">
      <c r="A412" s="63">
        <v>5574</v>
      </c>
      <c r="B412" t="s">
        <v>378</v>
      </c>
      <c r="C412" s="67">
        <v>177296362</v>
      </c>
      <c r="D412" s="68">
        <v>181542561.98347101</v>
      </c>
      <c r="E412" s="69">
        <v>2.3389556350194498</v>
      </c>
      <c r="F412" s="67">
        <v>647786</v>
      </c>
      <c r="G412" s="70">
        <v>2.9499999999999998E-2</v>
      </c>
      <c r="H412" s="71">
        <f t="shared" si="12"/>
        <v>19109.686999999998</v>
      </c>
      <c r="I412" s="71">
        <f t="shared" si="13"/>
        <v>666895.68700000003</v>
      </c>
    </row>
    <row r="413" spans="1:9" x14ac:dyDescent="0.25">
      <c r="A413" s="63">
        <v>2391</v>
      </c>
      <c r="B413" t="s">
        <v>381</v>
      </c>
      <c r="C413" s="67">
        <v>4870350</v>
      </c>
      <c r="D413" s="68">
        <v>4986441.3688348802</v>
      </c>
      <c r="E413" s="69">
        <v>2.32814065679083</v>
      </c>
      <c r="F413" s="67">
        <v>27808</v>
      </c>
      <c r="G413" s="70">
        <v>2.9499999999999998E-2</v>
      </c>
      <c r="H413" s="71">
        <f t="shared" si="12"/>
        <v>820.33600000000001</v>
      </c>
      <c r="I413" s="71">
        <f t="shared" si="13"/>
        <v>28628.335999999999</v>
      </c>
    </row>
    <row r="414" spans="1:9" x14ac:dyDescent="0.25">
      <c r="A414" s="63">
        <v>2368</v>
      </c>
      <c r="B414" t="s">
        <v>383</v>
      </c>
      <c r="C414" s="67">
        <v>27072322</v>
      </c>
      <c r="D414" s="68">
        <v>27723342.360352799</v>
      </c>
      <c r="E414" s="69">
        <v>2.3482751534454902</v>
      </c>
      <c r="F414" s="67">
        <v>7264</v>
      </c>
      <c r="G414" s="70">
        <v>2.9499999999999998E-2</v>
      </c>
      <c r="H414" s="71">
        <f t="shared" si="12"/>
        <v>214.28799999999998</v>
      </c>
      <c r="I414" s="71">
        <f t="shared" si="13"/>
        <v>7478.2879999999996</v>
      </c>
    </row>
    <row r="415" spans="1:9" x14ac:dyDescent="0.25">
      <c r="A415" s="63">
        <v>2220</v>
      </c>
      <c r="B415" t="s">
        <v>384</v>
      </c>
      <c r="C415" s="67">
        <v>5101895</v>
      </c>
      <c r="D415" s="68">
        <v>5223505.3981415303</v>
      </c>
      <c r="E415" s="69">
        <v>2.32813769436894</v>
      </c>
      <c r="F415" s="67">
        <v>10000</v>
      </c>
      <c r="G415" s="70">
        <v>2.9499999999999998E-2</v>
      </c>
      <c r="H415" s="71">
        <f t="shared" si="12"/>
        <v>295</v>
      </c>
      <c r="I415" s="71">
        <f t="shared" si="13"/>
        <v>10295</v>
      </c>
    </row>
    <row r="416" spans="1:9" x14ac:dyDescent="0.25">
      <c r="A416" s="63">
        <v>5502</v>
      </c>
      <c r="B416" t="s">
        <v>386</v>
      </c>
      <c r="C416" s="67">
        <v>4829962</v>
      </c>
      <c r="D416" s="68">
        <v>4945095.2015725505</v>
      </c>
      <c r="E416" s="69">
        <v>2.3282302337867802</v>
      </c>
      <c r="F416" s="88" t="s">
        <v>35</v>
      </c>
      <c r="G416" s="70">
        <v>2.9499999999999998E-2</v>
      </c>
      <c r="H416" s="71" t="e">
        <f t="shared" si="12"/>
        <v>#VALUE!</v>
      </c>
      <c r="I416" s="71" t="e">
        <f t="shared" si="13"/>
        <v>#VALUE!</v>
      </c>
    </row>
    <row r="417" spans="1:9" x14ac:dyDescent="0.25">
      <c r="A417" s="63">
        <v>2450</v>
      </c>
      <c r="B417" t="s">
        <v>391</v>
      </c>
      <c r="C417" s="67">
        <v>1002291</v>
      </c>
      <c r="D417" s="68">
        <v>1026188.90135811</v>
      </c>
      <c r="E417" s="69">
        <v>2.3288013860299199</v>
      </c>
      <c r="F417" s="67">
        <v>8000</v>
      </c>
      <c r="G417" s="70">
        <v>2.9499999999999998E-2</v>
      </c>
      <c r="H417" s="71">
        <f t="shared" si="12"/>
        <v>236</v>
      </c>
      <c r="I417" s="71">
        <f t="shared" si="13"/>
        <v>8236</v>
      </c>
    </row>
    <row r="418" spans="1:9" x14ac:dyDescent="0.25">
      <c r="A418" s="63">
        <v>2451</v>
      </c>
      <c r="B418" t="s">
        <v>392</v>
      </c>
      <c r="C418" s="67">
        <v>1365689</v>
      </c>
      <c r="D418" s="68">
        <v>1398247.18584703</v>
      </c>
      <c r="E418" s="69">
        <v>2.32850000891011</v>
      </c>
      <c r="F418" s="67">
        <v>8000</v>
      </c>
      <c r="G418" s="70">
        <v>2.9499999999999998E-2</v>
      </c>
      <c r="H418" s="71">
        <f t="shared" si="12"/>
        <v>236</v>
      </c>
      <c r="I418" s="71">
        <f t="shared" si="13"/>
        <v>8236</v>
      </c>
    </row>
    <row r="419" spans="1:9" x14ac:dyDescent="0.25">
      <c r="A419" s="63">
        <v>2452</v>
      </c>
      <c r="B419" t="s">
        <v>393</v>
      </c>
      <c r="C419" s="67">
        <v>748019</v>
      </c>
      <c r="D419" s="68">
        <v>765846.19513938494</v>
      </c>
      <c r="E419" s="69">
        <v>2.32777746400382</v>
      </c>
      <c r="F419" s="67">
        <v>8000</v>
      </c>
      <c r="G419" s="70">
        <v>2.9499999999999998E-2</v>
      </c>
      <c r="H419" s="71">
        <f t="shared" si="12"/>
        <v>236</v>
      </c>
      <c r="I419" s="71">
        <f t="shared" si="13"/>
        <v>8236</v>
      </c>
    </row>
    <row r="420" spans="1:9" x14ac:dyDescent="0.25">
      <c r="A420" s="63">
        <v>2453</v>
      </c>
      <c r="B420" t="s">
        <v>394</v>
      </c>
      <c r="C420" s="67">
        <v>1019214</v>
      </c>
      <c r="D420" s="68">
        <v>1043510.47676912</v>
      </c>
      <c r="E420" s="69">
        <v>2.3283404728572199</v>
      </c>
      <c r="F420" s="67">
        <v>8000</v>
      </c>
      <c r="G420" s="70">
        <v>2.9499999999999998E-2</v>
      </c>
      <c r="H420" s="71">
        <f t="shared" si="12"/>
        <v>236</v>
      </c>
      <c r="I420" s="71">
        <f t="shared" si="13"/>
        <v>8236</v>
      </c>
    </row>
    <row r="421" spans="1:9" x14ac:dyDescent="0.25">
      <c r="A421" s="63">
        <v>2454</v>
      </c>
      <c r="B421" t="s">
        <v>395</v>
      </c>
      <c r="C421" s="67">
        <v>1058110</v>
      </c>
      <c r="D421" s="68">
        <v>1083334.1601143701</v>
      </c>
      <c r="E421" s="69">
        <v>2.3283822335764399</v>
      </c>
      <c r="F421" s="67">
        <v>8000</v>
      </c>
      <c r="G421" s="70">
        <v>2.9499999999999998E-2</v>
      </c>
      <c r="H421" s="71">
        <f t="shared" si="12"/>
        <v>236</v>
      </c>
      <c r="I421" s="71">
        <f t="shared" si="13"/>
        <v>8236</v>
      </c>
    </row>
    <row r="422" spans="1:9" x14ac:dyDescent="0.25">
      <c r="A422" s="63">
        <v>2455</v>
      </c>
      <c r="B422" t="s">
        <v>396</v>
      </c>
      <c r="C422" s="67">
        <v>748019</v>
      </c>
      <c r="D422" s="68">
        <v>765846.19513938494</v>
      </c>
      <c r="E422" s="69">
        <v>2.32777746400382</v>
      </c>
      <c r="F422" s="67">
        <v>8000</v>
      </c>
      <c r="G422" s="70">
        <v>2.9499999999999998E-2</v>
      </c>
      <c r="H422" s="71">
        <f t="shared" si="12"/>
        <v>236</v>
      </c>
      <c r="I422" s="71">
        <f t="shared" si="13"/>
        <v>8236</v>
      </c>
    </row>
    <row r="423" spans="1:9" x14ac:dyDescent="0.25">
      <c r="A423" s="63">
        <v>2456</v>
      </c>
      <c r="B423" t="s">
        <v>397</v>
      </c>
      <c r="C423" s="67">
        <v>1122335</v>
      </c>
      <c r="D423" s="68">
        <v>1149089.1165117901</v>
      </c>
      <c r="E423" s="69">
        <v>2.3282890880569398</v>
      </c>
      <c r="F423" s="67">
        <v>8000</v>
      </c>
      <c r="G423" s="70">
        <v>2.9499999999999998E-2</v>
      </c>
      <c r="H423" s="71">
        <f t="shared" si="12"/>
        <v>236</v>
      </c>
      <c r="I423" s="71">
        <f t="shared" si="13"/>
        <v>8236</v>
      </c>
    </row>
    <row r="424" spans="1:9" x14ac:dyDescent="0.25">
      <c r="A424" s="63">
        <v>2457</v>
      </c>
      <c r="B424" t="s">
        <v>398</v>
      </c>
      <c r="C424" s="67">
        <v>1345351</v>
      </c>
      <c r="D424" s="68">
        <v>1377420.83202287</v>
      </c>
      <c r="E424" s="69">
        <v>2.3282522869772402</v>
      </c>
      <c r="F424" s="67">
        <v>8000</v>
      </c>
      <c r="G424" s="70">
        <v>2.9499999999999998E-2</v>
      </c>
      <c r="H424" s="71">
        <f t="shared" si="12"/>
        <v>236</v>
      </c>
      <c r="I424" s="71">
        <f t="shared" si="13"/>
        <v>8236</v>
      </c>
    </row>
    <row r="425" spans="1:9" x14ac:dyDescent="0.25">
      <c r="A425" s="63">
        <v>2458</v>
      </c>
      <c r="B425" t="s">
        <v>399</v>
      </c>
      <c r="C425" s="67">
        <v>1345351</v>
      </c>
      <c r="D425" s="68">
        <v>1377420.83202287</v>
      </c>
      <c r="E425" s="69">
        <v>2.3282522869772402</v>
      </c>
      <c r="F425" s="67">
        <v>40000</v>
      </c>
      <c r="G425" s="70">
        <v>2.9499999999999998E-2</v>
      </c>
      <c r="H425" s="71">
        <f t="shared" si="12"/>
        <v>1180</v>
      </c>
      <c r="I425" s="71">
        <f t="shared" si="13"/>
        <v>41180</v>
      </c>
    </row>
    <row r="426" spans="1:9" x14ac:dyDescent="0.25">
      <c r="A426" s="63">
        <v>2459</v>
      </c>
      <c r="B426" t="s">
        <v>400</v>
      </c>
      <c r="C426" s="67">
        <v>748019</v>
      </c>
      <c r="D426" s="68">
        <v>765846.19513938494</v>
      </c>
      <c r="E426" s="69">
        <v>2.32777746400382</v>
      </c>
      <c r="F426" s="67">
        <v>8000</v>
      </c>
      <c r="G426" s="70">
        <v>2.9499999999999998E-2</v>
      </c>
      <c r="H426" s="71">
        <f t="shared" si="12"/>
        <v>236</v>
      </c>
      <c r="I426" s="71">
        <f t="shared" si="13"/>
        <v>8236</v>
      </c>
    </row>
    <row r="427" spans="1:9" x14ac:dyDescent="0.25">
      <c r="A427" s="63">
        <v>2460</v>
      </c>
      <c r="B427" t="s">
        <v>401</v>
      </c>
      <c r="C427" s="67">
        <v>1002291</v>
      </c>
      <c r="D427" s="68">
        <v>1026188.90135811</v>
      </c>
      <c r="E427" s="69">
        <v>2.3288013860299199</v>
      </c>
      <c r="F427" s="67">
        <v>8000</v>
      </c>
      <c r="G427" s="70">
        <v>2.9499999999999998E-2</v>
      </c>
      <c r="H427" s="71">
        <f t="shared" si="12"/>
        <v>236</v>
      </c>
      <c r="I427" s="71">
        <f t="shared" si="13"/>
        <v>8236</v>
      </c>
    </row>
    <row r="428" spans="1:9" x14ac:dyDescent="0.25">
      <c r="A428" s="63">
        <v>2461</v>
      </c>
      <c r="B428" t="s">
        <v>402</v>
      </c>
      <c r="C428" s="67">
        <v>783991</v>
      </c>
      <c r="D428" s="68">
        <v>802684.17512508901</v>
      </c>
      <c r="E428" s="69">
        <v>2.3288331456361702</v>
      </c>
      <c r="F428" s="67">
        <v>8000</v>
      </c>
      <c r="G428" s="70">
        <v>2.9499999999999998E-2</v>
      </c>
      <c r="H428" s="71">
        <f t="shared" si="12"/>
        <v>236</v>
      </c>
      <c r="I428" s="71">
        <f t="shared" si="13"/>
        <v>8236</v>
      </c>
    </row>
    <row r="429" spans="1:9" x14ac:dyDescent="0.25">
      <c r="A429" s="63">
        <v>2462</v>
      </c>
      <c r="B429" t="s">
        <v>403</v>
      </c>
      <c r="C429" s="67">
        <v>748019</v>
      </c>
      <c r="D429" s="68">
        <v>765846.19513938494</v>
      </c>
      <c r="E429" s="69">
        <v>2.32777746400382</v>
      </c>
      <c r="F429" s="67">
        <v>18000</v>
      </c>
      <c r="G429" s="70">
        <v>2.9499999999999998E-2</v>
      </c>
      <c r="H429" s="71">
        <f t="shared" si="12"/>
        <v>531</v>
      </c>
      <c r="I429" s="71">
        <f t="shared" si="13"/>
        <v>18531</v>
      </c>
    </row>
    <row r="430" spans="1:9" x14ac:dyDescent="0.25">
      <c r="A430" s="63">
        <v>2463</v>
      </c>
      <c r="B430" t="s">
        <v>404</v>
      </c>
      <c r="C430" s="67">
        <v>1002291</v>
      </c>
      <c r="D430" s="68">
        <v>1026188.90135811</v>
      </c>
      <c r="E430" s="69">
        <v>2.3288013860299199</v>
      </c>
      <c r="F430" s="67">
        <v>8000</v>
      </c>
      <c r="G430" s="70">
        <v>2.9499999999999998E-2</v>
      </c>
      <c r="H430" s="71">
        <f t="shared" si="12"/>
        <v>236</v>
      </c>
      <c r="I430" s="71">
        <f t="shared" si="13"/>
        <v>8236</v>
      </c>
    </row>
    <row r="431" spans="1:9" x14ac:dyDescent="0.25">
      <c r="A431" s="63">
        <v>2465</v>
      </c>
      <c r="B431" t="s">
        <v>405</v>
      </c>
      <c r="C431" s="67">
        <v>1004019</v>
      </c>
      <c r="D431" s="68">
        <v>1027954.57398142</v>
      </c>
      <c r="E431" s="69">
        <v>2.3284661197342</v>
      </c>
      <c r="F431" s="67">
        <v>8000</v>
      </c>
      <c r="G431" s="70">
        <v>2.9499999999999998E-2</v>
      </c>
      <c r="H431" s="71">
        <f t="shared" si="12"/>
        <v>236</v>
      </c>
      <c r="I431" s="71">
        <f t="shared" si="13"/>
        <v>8236</v>
      </c>
    </row>
    <row r="432" spans="1:9" x14ac:dyDescent="0.25">
      <c r="A432" s="63">
        <v>2466</v>
      </c>
      <c r="B432" t="s">
        <v>406</v>
      </c>
      <c r="C432" s="67">
        <v>1004019</v>
      </c>
      <c r="D432" s="68">
        <v>1027954.57398142</v>
      </c>
      <c r="E432" s="69">
        <v>2.3284661197342</v>
      </c>
      <c r="F432" s="67">
        <v>8000</v>
      </c>
      <c r="G432" s="70">
        <v>2.9499999999999998E-2</v>
      </c>
      <c r="H432" s="71">
        <f t="shared" si="12"/>
        <v>236</v>
      </c>
      <c r="I432" s="71">
        <f t="shared" si="13"/>
        <v>8236</v>
      </c>
    </row>
    <row r="433" spans="1:9" x14ac:dyDescent="0.25">
      <c r="A433" s="63">
        <v>2467</v>
      </c>
      <c r="B433" t="s">
        <v>407</v>
      </c>
      <c r="C433" s="67">
        <v>942492</v>
      </c>
      <c r="D433" s="68">
        <v>964964.61186561803</v>
      </c>
      <c r="E433" s="69">
        <v>2.3288534718564202</v>
      </c>
      <c r="F433" s="67">
        <v>8000</v>
      </c>
      <c r="G433" s="70">
        <v>2.9499999999999998E-2</v>
      </c>
      <c r="H433" s="71">
        <f t="shared" si="12"/>
        <v>236</v>
      </c>
      <c r="I433" s="71">
        <f t="shared" si="13"/>
        <v>8236</v>
      </c>
    </row>
    <row r="434" spans="1:9" x14ac:dyDescent="0.25">
      <c r="A434" s="63">
        <v>2468</v>
      </c>
      <c r="B434" t="s">
        <v>408</v>
      </c>
      <c r="C434" s="67">
        <v>1019205</v>
      </c>
      <c r="D434" s="68">
        <v>1043502.30235883</v>
      </c>
      <c r="E434" s="69">
        <v>2.3284378294043</v>
      </c>
      <c r="F434" s="67">
        <v>8000</v>
      </c>
      <c r="G434" s="70">
        <v>2.9499999999999998E-2</v>
      </c>
      <c r="H434" s="71">
        <f t="shared" si="12"/>
        <v>236</v>
      </c>
      <c r="I434" s="71">
        <f t="shared" si="13"/>
        <v>8236</v>
      </c>
    </row>
    <row r="435" spans="1:9" x14ac:dyDescent="0.25">
      <c r="A435" s="63">
        <v>2469</v>
      </c>
      <c r="B435" t="s">
        <v>409</v>
      </c>
      <c r="C435" s="67">
        <v>1002291</v>
      </c>
      <c r="D435" s="68">
        <v>1026188.90135811</v>
      </c>
      <c r="E435" s="69">
        <v>2.3288013860299199</v>
      </c>
      <c r="F435" s="67">
        <v>8000</v>
      </c>
      <c r="G435" s="70">
        <v>2.9499999999999998E-2</v>
      </c>
      <c r="H435" s="71">
        <f t="shared" si="12"/>
        <v>236</v>
      </c>
      <c r="I435" s="71">
        <f t="shared" si="13"/>
        <v>8236</v>
      </c>
    </row>
    <row r="436" spans="1:9" x14ac:dyDescent="0.25">
      <c r="A436" s="63">
        <v>2470</v>
      </c>
      <c r="B436" t="s">
        <v>410</v>
      </c>
      <c r="C436" s="67">
        <v>748019</v>
      </c>
      <c r="D436" s="68">
        <v>765846.19513938494</v>
      </c>
      <c r="E436" s="69">
        <v>2.32777746400382</v>
      </c>
      <c r="F436" s="67">
        <v>8000</v>
      </c>
      <c r="G436" s="70">
        <v>2.9499999999999998E-2</v>
      </c>
      <c r="H436" s="71">
        <f t="shared" si="12"/>
        <v>236</v>
      </c>
      <c r="I436" s="71">
        <f t="shared" si="13"/>
        <v>8236</v>
      </c>
    </row>
    <row r="437" spans="1:9" x14ac:dyDescent="0.25">
      <c r="A437" s="63">
        <v>2471</v>
      </c>
      <c r="B437" t="s">
        <v>411</v>
      </c>
      <c r="C437" s="67">
        <v>1365689</v>
      </c>
      <c r="D437" s="68">
        <v>1398247.18584703</v>
      </c>
      <c r="E437" s="69">
        <v>2.32850000891011</v>
      </c>
      <c r="F437" s="67">
        <v>8000</v>
      </c>
      <c r="G437" s="70">
        <v>2.9499999999999998E-2</v>
      </c>
      <c r="H437" s="71">
        <f t="shared" si="12"/>
        <v>236</v>
      </c>
      <c r="I437" s="71">
        <f t="shared" si="13"/>
        <v>8236</v>
      </c>
    </row>
    <row r="438" spans="1:9" x14ac:dyDescent="0.25">
      <c r="A438" s="63">
        <v>2472</v>
      </c>
      <c r="B438" t="s">
        <v>412</v>
      </c>
      <c r="C438" s="67">
        <v>1365689</v>
      </c>
      <c r="D438" s="68">
        <v>1398247.18584703</v>
      </c>
      <c r="E438" s="69">
        <v>2.32850000891011</v>
      </c>
      <c r="F438" s="67">
        <v>8000</v>
      </c>
      <c r="G438" s="70">
        <v>2.9499999999999998E-2</v>
      </c>
      <c r="H438" s="71">
        <f t="shared" si="12"/>
        <v>236</v>
      </c>
      <c r="I438" s="71">
        <f t="shared" si="13"/>
        <v>8236</v>
      </c>
    </row>
    <row r="439" spans="1:9" x14ac:dyDescent="0.25">
      <c r="A439" s="63">
        <v>2473</v>
      </c>
      <c r="B439" t="s">
        <v>413</v>
      </c>
      <c r="C439" s="67">
        <v>748019</v>
      </c>
      <c r="D439" s="68">
        <v>765846.19513938494</v>
      </c>
      <c r="E439" s="69">
        <v>2.32777746400382</v>
      </c>
      <c r="F439" s="67">
        <v>8000</v>
      </c>
      <c r="G439" s="70">
        <v>2.9499999999999998E-2</v>
      </c>
      <c r="H439" s="71">
        <f t="shared" si="12"/>
        <v>236</v>
      </c>
      <c r="I439" s="71">
        <f t="shared" si="13"/>
        <v>8236</v>
      </c>
    </row>
    <row r="440" spans="1:9" x14ac:dyDescent="0.25">
      <c r="A440" s="63">
        <v>2474</v>
      </c>
      <c r="B440" t="s">
        <v>414</v>
      </c>
      <c r="C440" s="67">
        <v>1345351</v>
      </c>
      <c r="D440" s="68">
        <v>1377420.83202287</v>
      </c>
      <c r="E440" s="69">
        <v>2.3282522869772402</v>
      </c>
      <c r="F440" s="67">
        <v>8000</v>
      </c>
      <c r="G440" s="70">
        <v>2.9499999999999998E-2</v>
      </c>
      <c r="H440" s="71">
        <f t="shared" si="12"/>
        <v>236</v>
      </c>
      <c r="I440" s="71">
        <f t="shared" si="13"/>
        <v>8236</v>
      </c>
    </row>
    <row r="441" spans="1:9" x14ac:dyDescent="0.25">
      <c r="A441" s="63">
        <v>2475</v>
      </c>
      <c r="B441" t="s">
        <v>415</v>
      </c>
      <c r="C441" s="67">
        <v>748019</v>
      </c>
      <c r="D441" s="68">
        <v>765846.19513938494</v>
      </c>
      <c r="E441" s="69">
        <v>2.32777746400382</v>
      </c>
      <c r="F441" s="67">
        <v>8000</v>
      </c>
      <c r="G441" s="70">
        <v>2.9499999999999998E-2</v>
      </c>
      <c r="H441" s="71">
        <f t="shared" si="12"/>
        <v>236</v>
      </c>
      <c r="I441" s="71">
        <f t="shared" si="13"/>
        <v>8236</v>
      </c>
    </row>
    <row r="442" spans="1:9" x14ac:dyDescent="0.25">
      <c r="A442" s="63">
        <v>2464</v>
      </c>
      <c r="B442" t="s">
        <v>416</v>
      </c>
      <c r="C442" s="67">
        <v>2320256</v>
      </c>
      <c r="D442" s="68">
        <v>2375563.33166548</v>
      </c>
      <c r="E442" s="69">
        <v>2.32817752859909</v>
      </c>
      <c r="F442" s="67">
        <v>0</v>
      </c>
      <c r="G442" s="70">
        <v>2.9499999999999998E-2</v>
      </c>
      <c r="H442" s="71">
        <f t="shared" si="12"/>
        <v>0</v>
      </c>
      <c r="I442" s="71">
        <f t="shared" si="13"/>
        <v>0</v>
      </c>
    </row>
    <row r="443" spans="1:9" x14ac:dyDescent="0.25">
      <c r="A443" s="63">
        <v>2215</v>
      </c>
      <c r="B443" t="s">
        <v>419</v>
      </c>
      <c r="C443" s="67">
        <v>5211963</v>
      </c>
      <c r="D443" s="68">
        <v>5336191.6876340201</v>
      </c>
      <c r="E443" s="69">
        <v>2.32804019994088</v>
      </c>
      <c r="F443" s="67">
        <v>20000</v>
      </c>
      <c r="G443" s="70">
        <v>2.9499999999999998E-2</v>
      </c>
      <c r="H443" s="71">
        <f t="shared" si="12"/>
        <v>590</v>
      </c>
      <c r="I443" s="71">
        <f t="shared" si="13"/>
        <v>20590</v>
      </c>
    </row>
    <row r="444" spans="1:9" x14ac:dyDescent="0.25">
      <c r="A444" s="63">
        <v>2372</v>
      </c>
      <c r="B444" t="s">
        <v>420</v>
      </c>
      <c r="C444" s="67">
        <v>23700782</v>
      </c>
      <c r="D444" s="68">
        <v>24346160.111237202</v>
      </c>
      <c r="E444" s="69">
        <v>2.6508414809091398</v>
      </c>
      <c r="F444" s="67">
        <v>0</v>
      </c>
      <c r="G444" s="70">
        <v>2.9499999999999998E-2</v>
      </c>
      <c r="H444" s="71">
        <f t="shared" si="12"/>
        <v>0</v>
      </c>
      <c r="I444" s="71">
        <f t="shared" si="13"/>
        <v>0</v>
      </c>
    </row>
    <row r="445" spans="1:9" x14ac:dyDescent="0.25">
      <c r="A445" s="63">
        <v>2073</v>
      </c>
      <c r="B445" t="s">
        <v>423</v>
      </c>
      <c r="C445" s="67">
        <v>737674</v>
      </c>
      <c r="D445" s="68">
        <v>755260.33380986401</v>
      </c>
      <c r="E445" s="69">
        <v>2.3285128349255499</v>
      </c>
      <c r="F445" s="67">
        <v>660000</v>
      </c>
      <c r="G445" s="70">
        <v>2.9499999999999998E-2</v>
      </c>
      <c r="H445" s="71">
        <f t="shared" si="12"/>
        <v>19470</v>
      </c>
      <c r="I445" s="71">
        <f t="shared" si="13"/>
        <v>679470</v>
      </c>
    </row>
    <row r="446" spans="1:9" x14ac:dyDescent="0.25">
      <c r="A446" s="63">
        <v>2072</v>
      </c>
      <c r="B446" t="s">
        <v>428</v>
      </c>
      <c r="C446" s="67">
        <v>846028</v>
      </c>
      <c r="D446" s="68">
        <v>866199.34310221602</v>
      </c>
      <c r="E446" s="69">
        <v>2.3287183559818998</v>
      </c>
      <c r="F446" s="67">
        <v>486000</v>
      </c>
      <c r="G446" s="70">
        <v>2.9499999999999998E-2</v>
      </c>
      <c r="H446" s="71">
        <f t="shared" si="12"/>
        <v>14337</v>
      </c>
      <c r="I446" s="71">
        <f t="shared" si="13"/>
        <v>500337</v>
      </c>
    </row>
    <row r="447" spans="1:9" x14ac:dyDescent="0.25">
      <c r="A447" s="63">
        <v>2392</v>
      </c>
      <c r="B447" t="s">
        <v>429</v>
      </c>
      <c r="C447" s="67">
        <v>4660383</v>
      </c>
      <c r="D447" s="68">
        <v>4771466.6397426696</v>
      </c>
      <c r="E447" s="69">
        <v>2.3280816597863501</v>
      </c>
      <c r="F447" s="67">
        <v>62000</v>
      </c>
      <c r="G447" s="70">
        <v>2.9499999999999998E-2</v>
      </c>
      <c r="H447" s="71">
        <f t="shared" si="12"/>
        <v>1829</v>
      </c>
      <c r="I447" s="71">
        <f t="shared" si="13"/>
        <v>63829</v>
      </c>
    </row>
    <row r="448" spans="1:9" x14ac:dyDescent="0.25">
      <c r="A448" s="63">
        <v>2427</v>
      </c>
      <c r="B448" t="s">
        <v>430</v>
      </c>
      <c r="C448" s="67">
        <v>6826992</v>
      </c>
      <c r="D448" s="68">
        <v>6989723.6633309498</v>
      </c>
      <c r="E448" s="69">
        <v>2.3281558924090699</v>
      </c>
      <c r="F448" s="67">
        <v>431300</v>
      </c>
      <c r="G448" s="70">
        <v>2.9499999999999998E-2</v>
      </c>
      <c r="H448" s="71">
        <f t="shared" si="12"/>
        <v>12723.349999999999</v>
      </c>
      <c r="I448" s="71">
        <f t="shared" si="13"/>
        <v>444023.35</v>
      </c>
    </row>
    <row r="449" spans="1:9" x14ac:dyDescent="0.25">
      <c r="A449" s="63">
        <v>7575</v>
      </c>
      <c r="B449" t="s">
        <v>431</v>
      </c>
      <c r="C449" s="67">
        <v>10272880</v>
      </c>
      <c r="D449" s="68">
        <v>10561308.551839501</v>
      </c>
      <c r="E449" s="69">
        <v>2.7309925699427602</v>
      </c>
      <c r="F449" s="67">
        <v>800789</v>
      </c>
      <c r="G449" s="70">
        <v>2.9499999999999998E-2</v>
      </c>
      <c r="H449" s="71">
        <f t="shared" si="12"/>
        <v>23623.2755</v>
      </c>
      <c r="I449" s="71">
        <f t="shared" si="13"/>
        <v>824412.27549999999</v>
      </c>
    </row>
    <row r="450" spans="1:9" x14ac:dyDescent="0.25">
      <c r="A450" s="63">
        <v>5610</v>
      </c>
      <c r="B450" t="s">
        <v>433</v>
      </c>
      <c r="C450" s="67">
        <v>15795758</v>
      </c>
      <c r="D450" s="68">
        <v>16239247.4916388</v>
      </c>
      <c r="E450" s="69">
        <v>2.7309731677353799</v>
      </c>
      <c r="F450" s="88" t="s">
        <v>35</v>
      </c>
      <c r="G450" s="70">
        <v>2.9499999999999998E-2</v>
      </c>
      <c r="H450" s="71" t="e">
        <f t="shared" ref="H450:H513" si="14">F450*G450</f>
        <v>#VALUE!</v>
      </c>
      <c r="I450" s="71" t="e">
        <f t="shared" ref="I450:I513" si="15">F450+H450</f>
        <v>#VALUE!</v>
      </c>
    </row>
    <row r="451" spans="1:9" x14ac:dyDescent="0.25">
      <c r="A451" s="63">
        <v>2076</v>
      </c>
      <c r="B451" t="s">
        <v>438</v>
      </c>
      <c r="C451" s="67">
        <v>734762</v>
      </c>
      <c r="D451" s="68">
        <v>752282.80486061506</v>
      </c>
      <c r="E451" s="69">
        <v>2.3290183887508902</v>
      </c>
      <c r="F451" s="67">
        <v>664000</v>
      </c>
      <c r="G451" s="70">
        <v>2.9499999999999998E-2</v>
      </c>
      <c r="H451" s="71">
        <f t="shared" si="14"/>
        <v>19588</v>
      </c>
      <c r="I451" s="71">
        <f t="shared" si="15"/>
        <v>683588</v>
      </c>
    </row>
    <row r="452" spans="1:9" x14ac:dyDescent="0.25">
      <c r="A452" s="63">
        <v>2216</v>
      </c>
      <c r="B452" t="s">
        <v>450</v>
      </c>
      <c r="C452" s="67">
        <v>4856240</v>
      </c>
      <c r="D452" s="68">
        <v>4971993.0986418901</v>
      </c>
      <c r="E452" s="69">
        <v>2.32810256059095</v>
      </c>
      <c r="F452" s="67">
        <v>10000</v>
      </c>
      <c r="G452" s="70">
        <v>2.9499999999999998E-2</v>
      </c>
      <c r="H452" s="71">
        <f t="shared" si="14"/>
        <v>295</v>
      </c>
      <c r="I452" s="71">
        <f t="shared" si="15"/>
        <v>10295</v>
      </c>
    </row>
    <row r="453" spans="1:9" x14ac:dyDescent="0.25">
      <c r="A453" s="63">
        <v>2345</v>
      </c>
      <c r="B453" t="s">
        <v>471</v>
      </c>
      <c r="C453" s="67">
        <v>843590</v>
      </c>
      <c r="D453" s="68">
        <v>863704.10436025704</v>
      </c>
      <c r="E453" s="69">
        <v>2.32881889280308</v>
      </c>
      <c r="F453" s="67">
        <v>280553</v>
      </c>
      <c r="G453" s="70">
        <v>2.9499999999999998E-2</v>
      </c>
      <c r="H453" s="71">
        <f t="shared" si="14"/>
        <v>8276.3135000000002</v>
      </c>
      <c r="I453" s="71">
        <f t="shared" si="15"/>
        <v>288829.31349999999</v>
      </c>
    </row>
    <row r="454" spans="1:9" x14ac:dyDescent="0.25">
      <c r="A454" s="63">
        <v>2566</v>
      </c>
      <c r="B454" t="s">
        <v>479</v>
      </c>
      <c r="C454" s="67">
        <v>3732548</v>
      </c>
      <c r="D454" s="68">
        <v>3821516.3759828499</v>
      </c>
      <c r="E454" s="69">
        <v>2.32809092594725</v>
      </c>
      <c r="F454" s="67">
        <v>91600</v>
      </c>
      <c r="G454" s="70">
        <v>2.9499999999999998E-2</v>
      </c>
      <c r="H454" s="71">
        <f t="shared" si="14"/>
        <v>2702.2</v>
      </c>
      <c r="I454" s="71">
        <f t="shared" si="15"/>
        <v>94302.2</v>
      </c>
    </row>
    <row r="455" spans="1:9" x14ac:dyDescent="0.25">
      <c r="A455" s="63">
        <v>5596</v>
      </c>
      <c r="B455" t="s">
        <v>517</v>
      </c>
      <c r="C455" s="67">
        <v>62878408</v>
      </c>
      <c r="D455" s="68" t="e">
        <f>#N/A</f>
        <v>#N/A</v>
      </c>
      <c r="E455" s="69"/>
      <c r="F455" s="67">
        <v>0</v>
      </c>
      <c r="G455" s="70">
        <v>2.9499999999999998E-2</v>
      </c>
      <c r="H455" s="71">
        <f t="shared" si="14"/>
        <v>0</v>
      </c>
      <c r="I455" s="71">
        <f t="shared" si="15"/>
        <v>0</v>
      </c>
    </row>
    <row r="456" spans="1:9" x14ac:dyDescent="0.25">
      <c r="A456" s="63">
        <v>2393</v>
      </c>
      <c r="B456" t="s">
        <v>541</v>
      </c>
      <c r="C456" s="67">
        <v>4870350</v>
      </c>
      <c r="D456" s="68">
        <v>4986441.3688348802</v>
      </c>
      <c r="E456" s="69">
        <v>2.32814065679083</v>
      </c>
      <c r="F456" s="67">
        <v>50000</v>
      </c>
      <c r="G456" s="70">
        <v>2.9499999999999998E-2</v>
      </c>
      <c r="H456" s="71">
        <f t="shared" si="14"/>
        <v>1475</v>
      </c>
      <c r="I456" s="71">
        <f t="shared" si="15"/>
        <v>51475</v>
      </c>
    </row>
    <row r="457" spans="1:9" x14ac:dyDescent="0.25">
      <c r="A457" s="63">
        <v>5562</v>
      </c>
      <c r="B457" t="s">
        <v>543</v>
      </c>
      <c r="C457" s="67">
        <v>23125253</v>
      </c>
      <c r="D457" s="68">
        <v>23774529.247491602</v>
      </c>
      <c r="E457" s="69">
        <v>2.7309741477221499</v>
      </c>
      <c r="F457" s="88" t="s">
        <v>35</v>
      </c>
      <c r="G457" s="70">
        <v>2.9499999999999998E-2</v>
      </c>
      <c r="H457" s="71" t="e">
        <f t="shared" si="14"/>
        <v>#VALUE!</v>
      </c>
      <c r="I457" s="71" t="e">
        <f t="shared" si="15"/>
        <v>#VALUE!</v>
      </c>
    </row>
    <row r="458" spans="1:9" x14ac:dyDescent="0.25">
      <c r="A458" s="63">
        <v>5561</v>
      </c>
      <c r="B458" t="s">
        <v>544</v>
      </c>
      <c r="C458" s="67">
        <v>9377688</v>
      </c>
      <c r="D458" s="68">
        <v>9601210.6940671895</v>
      </c>
      <c r="E458" s="69">
        <v>2.3280677946720898</v>
      </c>
      <c r="F458" s="88" t="s">
        <v>35</v>
      </c>
      <c r="G458" s="70">
        <v>2.9499999999999998E-2</v>
      </c>
      <c r="H458" s="71" t="e">
        <f t="shared" si="14"/>
        <v>#VALUE!</v>
      </c>
      <c r="I458" s="71" t="e">
        <f t="shared" si="15"/>
        <v>#VALUE!</v>
      </c>
    </row>
    <row r="459" spans="1:9" x14ac:dyDescent="0.25">
      <c r="A459" s="63">
        <v>2328</v>
      </c>
      <c r="B459" t="s">
        <v>548</v>
      </c>
      <c r="C459" s="67">
        <v>446110</v>
      </c>
      <c r="D459" s="68">
        <v>456745.17512508901</v>
      </c>
      <c r="E459" s="69">
        <v>2.3284701632976601</v>
      </c>
      <c r="F459" s="67">
        <v>104000</v>
      </c>
      <c r="G459" s="70">
        <v>2.9499999999999998E-2</v>
      </c>
      <c r="H459" s="71">
        <f t="shared" si="14"/>
        <v>3068</v>
      </c>
      <c r="I459" s="71">
        <f t="shared" si="15"/>
        <v>107068</v>
      </c>
    </row>
    <row r="460" spans="1:9" x14ac:dyDescent="0.25">
      <c r="A460" s="63">
        <v>201</v>
      </c>
      <c r="B460" t="s">
        <v>551</v>
      </c>
      <c r="C460" s="67">
        <v>37965925</v>
      </c>
      <c r="D460" s="68">
        <v>38888838.954689801</v>
      </c>
      <c r="E460" s="69">
        <v>2.3732103593144598</v>
      </c>
      <c r="F460" s="67">
        <v>1378500</v>
      </c>
      <c r="G460" s="70">
        <v>2.9499999999999998E-2</v>
      </c>
      <c r="H460" s="71">
        <f t="shared" si="14"/>
        <v>40665.75</v>
      </c>
      <c r="I460" s="71">
        <f t="shared" si="15"/>
        <v>1419165.75</v>
      </c>
    </row>
    <row r="461" spans="1:9" x14ac:dyDescent="0.25">
      <c r="A461" s="63">
        <v>606</v>
      </c>
      <c r="B461" t="s">
        <v>760</v>
      </c>
      <c r="C461" s="74">
        <v>6441198</v>
      </c>
      <c r="D461" s="68">
        <v>6780560.4493291499</v>
      </c>
      <c r="E461" s="69">
        <v>5.0049321418957602</v>
      </c>
      <c r="F461" s="88" t="s">
        <v>35</v>
      </c>
      <c r="G461" s="70">
        <v>2.9499999999999998E-2</v>
      </c>
      <c r="H461" s="71" t="e">
        <f t="shared" si="14"/>
        <v>#VALUE!</v>
      </c>
      <c r="I461" s="71" t="e">
        <f t="shared" si="15"/>
        <v>#VALUE!</v>
      </c>
    </row>
    <row r="462" spans="1:9" x14ac:dyDescent="0.25">
      <c r="A462" s="63">
        <v>2211</v>
      </c>
      <c r="B462" t="s">
        <v>560</v>
      </c>
      <c r="C462" s="67">
        <v>4885187</v>
      </c>
      <c r="D462" s="68">
        <v>5001629.4231594</v>
      </c>
      <c r="E462" s="69">
        <v>2.3280897745088498</v>
      </c>
      <c r="F462" s="67">
        <v>408444</v>
      </c>
      <c r="G462" s="70">
        <v>2.9499999999999998E-2</v>
      </c>
      <c r="H462" s="71">
        <f t="shared" si="14"/>
        <v>12049.098</v>
      </c>
      <c r="I462" s="71">
        <f t="shared" si="15"/>
        <v>420493.098</v>
      </c>
    </row>
    <row r="463" spans="1:9" x14ac:dyDescent="0.25">
      <c r="A463" s="63">
        <v>5507</v>
      </c>
      <c r="B463" t="s">
        <v>561</v>
      </c>
      <c r="C463" s="74">
        <v>23353890</v>
      </c>
      <c r="D463" s="68">
        <v>24584316.5566657</v>
      </c>
      <c r="E463" s="69">
        <v>5.0049248016703602</v>
      </c>
      <c r="F463" s="88" t="s">
        <v>35</v>
      </c>
      <c r="G463" s="70">
        <v>2.9499999999999998E-2</v>
      </c>
      <c r="H463" s="71" t="e">
        <f t="shared" si="14"/>
        <v>#VALUE!</v>
      </c>
      <c r="I463" s="71" t="e">
        <f t="shared" si="15"/>
        <v>#VALUE!</v>
      </c>
    </row>
    <row r="464" spans="1:9" x14ac:dyDescent="0.25">
      <c r="A464" s="63">
        <v>2081</v>
      </c>
      <c r="B464" t="s">
        <v>574</v>
      </c>
      <c r="C464" s="67">
        <v>777167</v>
      </c>
      <c r="D464" s="68">
        <v>796206.36523481004</v>
      </c>
      <c r="E464" s="69">
        <v>2.3912601137262701</v>
      </c>
      <c r="F464" s="67">
        <v>1027000</v>
      </c>
      <c r="G464" s="70">
        <v>2.9499999999999998E-2</v>
      </c>
      <c r="H464" s="71">
        <f t="shared" si="14"/>
        <v>30296.5</v>
      </c>
      <c r="I464" s="71">
        <f t="shared" si="15"/>
        <v>1057296.5</v>
      </c>
    </row>
    <row r="465" spans="1:9" x14ac:dyDescent="0.25">
      <c r="A465" s="63">
        <v>596</v>
      </c>
      <c r="B465" t="s">
        <v>589</v>
      </c>
      <c r="C465" s="67">
        <v>2336194</v>
      </c>
      <c r="D465" s="68">
        <v>2391885.5854181601</v>
      </c>
      <c r="E465" s="69">
        <v>2.32835490784647</v>
      </c>
      <c r="F465" s="67">
        <v>68500</v>
      </c>
      <c r="G465" s="70">
        <v>2.9499999999999998E-2</v>
      </c>
      <c r="H465" s="71">
        <f t="shared" si="14"/>
        <v>2020.75</v>
      </c>
      <c r="I465" s="71">
        <f t="shared" si="15"/>
        <v>70520.75</v>
      </c>
    </row>
    <row r="466" spans="1:9" x14ac:dyDescent="0.25">
      <c r="A466" s="63">
        <v>598</v>
      </c>
      <c r="B466" t="s">
        <v>590</v>
      </c>
      <c r="C466" s="67">
        <v>3989045</v>
      </c>
      <c r="D466" s="68">
        <v>4084971.8605627902</v>
      </c>
      <c r="E466" s="69">
        <v>2.3482869365365202</v>
      </c>
      <c r="F466" s="67">
        <v>0</v>
      </c>
      <c r="G466" s="70">
        <v>2.9499999999999998E-2</v>
      </c>
      <c r="H466" s="71">
        <f t="shared" si="14"/>
        <v>0</v>
      </c>
      <c r="I466" s="71">
        <f t="shared" si="15"/>
        <v>0</v>
      </c>
    </row>
    <row r="467" spans="1:9" x14ac:dyDescent="0.25">
      <c r="A467" s="63">
        <v>2151</v>
      </c>
      <c r="B467" t="s">
        <v>591</v>
      </c>
      <c r="C467" s="74">
        <v>30829148</v>
      </c>
      <c r="D467" s="68" t="e">
        <f>#N/A</f>
        <v>#N/A</v>
      </c>
      <c r="E467" s="69"/>
      <c r="F467" s="67">
        <v>0</v>
      </c>
      <c r="G467" s="70">
        <v>2.9499999999999998E-2</v>
      </c>
      <c r="H467" s="71">
        <f t="shared" si="14"/>
        <v>0</v>
      </c>
      <c r="I467" s="71">
        <f t="shared" si="15"/>
        <v>0</v>
      </c>
    </row>
    <row r="468" spans="1:9" x14ac:dyDescent="0.25">
      <c r="A468" s="63">
        <v>2837</v>
      </c>
      <c r="B468" t="s">
        <v>598</v>
      </c>
      <c r="C468" s="67">
        <v>1171361</v>
      </c>
      <c r="D468" s="68">
        <v>1199284.0829163699</v>
      </c>
      <c r="E468" s="69">
        <v>2.3283126420277802</v>
      </c>
      <c r="F468" s="67">
        <v>59000</v>
      </c>
      <c r="G468" s="70">
        <v>2.9499999999999998E-2</v>
      </c>
      <c r="H468" s="71">
        <f t="shared" si="14"/>
        <v>1740.5</v>
      </c>
      <c r="I468" s="71">
        <f t="shared" si="15"/>
        <v>60740.5</v>
      </c>
    </row>
    <row r="469" spans="1:9" x14ac:dyDescent="0.25">
      <c r="A469" s="63">
        <v>2838</v>
      </c>
      <c r="B469" t="s">
        <v>599</v>
      </c>
      <c r="C469" s="67">
        <v>1171361</v>
      </c>
      <c r="D469" s="68">
        <v>1199284.0829163699</v>
      </c>
      <c r="E469" s="69">
        <v>2.3283126420277802</v>
      </c>
      <c r="F469" s="67">
        <v>58000</v>
      </c>
      <c r="G469" s="70">
        <v>2.9499999999999998E-2</v>
      </c>
      <c r="H469" s="71">
        <f t="shared" si="14"/>
        <v>1711</v>
      </c>
      <c r="I469" s="71">
        <f t="shared" si="15"/>
        <v>59711</v>
      </c>
    </row>
    <row r="470" spans="1:9" x14ac:dyDescent="0.25">
      <c r="A470" s="63">
        <v>2839</v>
      </c>
      <c r="B470" t="s">
        <v>600</v>
      </c>
      <c r="C470" s="67">
        <v>909131</v>
      </c>
      <c r="D470" s="68">
        <v>930803.75125089404</v>
      </c>
      <c r="E470" s="69">
        <v>2.3283910514722099</v>
      </c>
      <c r="F470" s="67">
        <v>45500</v>
      </c>
      <c r="G470" s="70">
        <v>2.9499999999999998E-2</v>
      </c>
      <c r="H470" s="71">
        <f t="shared" si="14"/>
        <v>1342.25</v>
      </c>
      <c r="I470" s="71">
        <f t="shared" si="15"/>
        <v>46842.25</v>
      </c>
    </row>
    <row r="471" spans="1:9" x14ac:dyDescent="0.25">
      <c r="A471" s="63">
        <v>2440</v>
      </c>
      <c r="B471" t="s">
        <v>603</v>
      </c>
      <c r="C471" s="67">
        <v>4023187</v>
      </c>
      <c r="D471" s="68">
        <v>4119081.25947105</v>
      </c>
      <c r="E471" s="69">
        <v>2.3280497137695502</v>
      </c>
      <c r="F471" s="67">
        <v>143010</v>
      </c>
      <c r="G471" s="70">
        <v>2.9499999999999998E-2</v>
      </c>
      <c r="H471" s="71">
        <f t="shared" si="14"/>
        <v>4218.7950000000001</v>
      </c>
      <c r="I471" s="71">
        <f t="shared" si="15"/>
        <v>147228.79500000001</v>
      </c>
    </row>
    <row r="472" spans="1:9" x14ac:dyDescent="0.25">
      <c r="A472" s="63">
        <v>2080</v>
      </c>
      <c r="B472" t="s">
        <v>605</v>
      </c>
      <c r="C472" s="67">
        <v>846028</v>
      </c>
      <c r="D472" s="68">
        <v>866199.34310221602</v>
      </c>
      <c r="E472" s="69">
        <v>2.3287183559818998</v>
      </c>
      <c r="F472" s="67">
        <v>974500</v>
      </c>
      <c r="G472" s="70">
        <v>2.9499999999999998E-2</v>
      </c>
      <c r="H472" s="71">
        <f t="shared" si="14"/>
        <v>28747.75</v>
      </c>
      <c r="I472" s="71">
        <f t="shared" si="15"/>
        <v>1003247.75</v>
      </c>
    </row>
    <row r="473" spans="1:9" x14ac:dyDescent="0.25">
      <c r="A473" s="63">
        <v>396</v>
      </c>
      <c r="B473" t="s">
        <v>609</v>
      </c>
      <c r="C473" s="67">
        <v>13454412</v>
      </c>
      <c r="D473" s="68">
        <v>13775105.461758399</v>
      </c>
      <c r="E473" s="69">
        <v>2.3280653832283802</v>
      </c>
      <c r="F473" s="67">
        <v>234800</v>
      </c>
      <c r="G473" s="70">
        <v>2.9499999999999998E-2</v>
      </c>
      <c r="H473" s="71">
        <f t="shared" si="14"/>
        <v>6926.5999999999995</v>
      </c>
      <c r="I473" s="71">
        <f t="shared" si="15"/>
        <v>241726.6</v>
      </c>
    </row>
    <row r="474" spans="1:9" x14ac:dyDescent="0.25">
      <c r="A474" s="63">
        <v>5307</v>
      </c>
      <c r="B474" t="s">
        <v>613</v>
      </c>
      <c r="C474" s="67">
        <v>129152341</v>
      </c>
      <c r="D474" s="68">
        <v>137321052.31832999</v>
      </c>
      <c r="E474" s="69">
        <v>5.9486227205670401</v>
      </c>
      <c r="F474" s="88" t="s">
        <v>35</v>
      </c>
      <c r="G474" s="70">
        <v>2.9499999999999998E-2</v>
      </c>
      <c r="H474" s="71" t="e">
        <f t="shared" si="14"/>
        <v>#VALUE!</v>
      </c>
      <c r="I474" s="71" t="e">
        <f t="shared" si="15"/>
        <v>#VALUE!</v>
      </c>
    </row>
    <row r="475" spans="1:9" x14ac:dyDescent="0.25">
      <c r="A475" s="63">
        <v>5320</v>
      </c>
      <c r="B475" t="s">
        <v>614</v>
      </c>
      <c r="C475" s="67">
        <v>4954367</v>
      </c>
      <c r="D475" s="68">
        <v>5072739.5833333302</v>
      </c>
      <c r="E475" s="69">
        <v>2.3335040442890098</v>
      </c>
      <c r="F475" s="88" t="s">
        <v>35</v>
      </c>
      <c r="G475" s="70">
        <v>2.9499999999999998E-2</v>
      </c>
      <c r="H475" s="71" t="e">
        <f t="shared" si="14"/>
        <v>#VALUE!</v>
      </c>
      <c r="I475" s="71" t="e">
        <f t="shared" si="15"/>
        <v>#VALUE!</v>
      </c>
    </row>
    <row r="476" spans="1:9" x14ac:dyDescent="0.25">
      <c r="A476" s="63">
        <v>261</v>
      </c>
      <c r="B476" t="s">
        <v>617</v>
      </c>
      <c r="C476" s="67">
        <v>9881954</v>
      </c>
      <c r="D476" s="68">
        <v>10117496.230164399</v>
      </c>
      <c r="E476" s="69">
        <v>2.3280683758710499</v>
      </c>
      <c r="F476" s="67">
        <v>70000</v>
      </c>
      <c r="G476" s="70">
        <v>2.9499999999999998E-2</v>
      </c>
      <c r="H476" s="71">
        <f t="shared" si="14"/>
        <v>2065</v>
      </c>
      <c r="I476" s="71">
        <f t="shared" si="15"/>
        <v>72065</v>
      </c>
    </row>
    <row r="477" spans="1:9" x14ac:dyDescent="0.25">
      <c r="A477" s="63">
        <v>556</v>
      </c>
      <c r="B477" t="s">
        <v>625</v>
      </c>
      <c r="C477" s="67">
        <v>34307187</v>
      </c>
      <c r="D477" s="68">
        <v>35128836.227272697</v>
      </c>
      <c r="E477" s="69">
        <v>2.3389594291052198</v>
      </c>
      <c r="F477" s="67">
        <v>59816</v>
      </c>
      <c r="G477" s="70">
        <v>2.9499999999999998E-2</v>
      </c>
      <c r="H477" s="71">
        <f t="shared" si="14"/>
        <v>1764.5719999999999</v>
      </c>
      <c r="I477" s="71">
        <f t="shared" si="15"/>
        <v>61580.572</v>
      </c>
    </row>
    <row r="478" spans="1:9" x14ac:dyDescent="0.25">
      <c r="A478" s="63">
        <v>2071</v>
      </c>
      <c r="B478" t="s">
        <v>626</v>
      </c>
      <c r="C478" s="67">
        <v>891846</v>
      </c>
      <c r="D478" s="68">
        <v>913108.19656897802</v>
      </c>
      <c r="E478" s="69">
        <v>2.3285517147771699</v>
      </c>
      <c r="F478" s="67">
        <v>656000</v>
      </c>
      <c r="G478" s="70">
        <v>2.9499999999999998E-2</v>
      </c>
      <c r="H478" s="71">
        <f t="shared" si="14"/>
        <v>19352</v>
      </c>
      <c r="I478" s="71">
        <f t="shared" si="15"/>
        <v>675352</v>
      </c>
    </row>
    <row r="479" spans="1:9" x14ac:dyDescent="0.25">
      <c r="A479" s="63">
        <v>2833</v>
      </c>
      <c r="B479" t="s">
        <v>627</v>
      </c>
      <c r="C479" s="67">
        <v>776427</v>
      </c>
      <c r="D479" s="68">
        <v>794936.87776983599</v>
      </c>
      <c r="E479" s="69">
        <v>2.3284713903026302</v>
      </c>
      <c r="F479" s="67">
        <v>40000</v>
      </c>
      <c r="G479" s="70">
        <v>2.9499999999999998E-2</v>
      </c>
      <c r="H479" s="71">
        <f t="shared" si="14"/>
        <v>1180</v>
      </c>
      <c r="I479" s="71">
        <f t="shared" si="15"/>
        <v>41180</v>
      </c>
    </row>
    <row r="480" spans="1:9" x14ac:dyDescent="0.25">
      <c r="A480" s="63">
        <v>2834</v>
      </c>
      <c r="B480" t="s">
        <v>628</v>
      </c>
      <c r="C480" s="67">
        <v>884879</v>
      </c>
      <c r="D480" s="68">
        <v>905971.93638313096</v>
      </c>
      <c r="E480" s="69">
        <v>2.3282107906497802</v>
      </c>
      <c r="F480" s="67">
        <v>40000</v>
      </c>
      <c r="G480" s="70">
        <v>2.9499999999999998E-2</v>
      </c>
      <c r="H480" s="71">
        <f t="shared" si="14"/>
        <v>1180</v>
      </c>
      <c r="I480" s="71">
        <f t="shared" si="15"/>
        <v>41180</v>
      </c>
    </row>
    <row r="481" spans="1:9" x14ac:dyDescent="0.25">
      <c r="A481" s="63">
        <v>813</v>
      </c>
      <c r="B481" t="s">
        <v>634</v>
      </c>
      <c r="C481" s="74">
        <v>1951809</v>
      </c>
      <c r="D481" s="68">
        <v>1971974.91681671</v>
      </c>
      <c r="E481" s="69">
        <v>1.02262542209522</v>
      </c>
      <c r="F481" s="88" t="s">
        <v>35</v>
      </c>
      <c r="G481" s="70">
        <v>2.9499999999999998E-2</v>
      </c>
      <c r="H481" s="71" t="e">
        <f t="shared" si="14"/>
        <v>#VALUE!</v>
      </c>
      <c r="I481" s="71" t="e">
        <f t="shared" si="15"/>
        <v>#VALUE!</v>
      </c>
    </row>
    <row r="482" spans="1:9" x14ac:dyDescent="0.25">
      <c r="A482" s="63">
        <v>315</v>
      </c>
      <c r="B482" t="s">
        <v>637</v>
      </c>
      <c r="C482" s="67">
        <v>16476041</v>
      </c>
      <c r="D482" s="68">
        <v>16868758.040028598</v>
      </c>
      <c r="E482" s="69">
        <v>2.3280732292009598</v>
      </c>
      <c r="F482" s="67">
        <v>357220</v>
      </c>
      <c r="G482" s="70">
        <v>2.9499999999999998E-2</v>
      </c>
      <c r="H482" s="71">
        <f t="shared" si="14"/>
        <v>10537.99</v>
      </c>
      <c r="I482" s="71">
        <f t="shared" si="15"/>
        <v>367757.99</v>
      </c>
    </row>
    <row r="483" spans="1:9" x14ac:dyDescent="0.25">
      <c r="A483" s="63">
        <v>254</v>
      </c>
      <c r="B483" t="s">
        <v>640</v>
      </c>
      <c r="C483" s="67">
        <v>19812225</v>
      </c>
      <c r="D483" s="68">
        <v>20286725.621900801</v>
      </c>
      <c r="E483" s="69">
        <v>2.3389709642869798</v>
      </c>
      <c r="F483" s="67">
        <v>303345</v>
      </c>
      <c r="G483" s="70">
        <v>2.9499999999999998E-2</v>
      </c>
      <c r="H483" s="71">
        <f t="shared" si="14"/>
        <v>8948.6774999999998</v>
      </c>
      <c r="I483" s="71">
        <f t="shared" si="15"/>
        <v>312293.67749999999</v>
      </c>
    </row>
    <row r="484" spans="1:9" x14ac:dyDescent="0.25">
      <c r="A484" s="63">
        <v>815</v>
      </c>
      <c r="B484" t="s">
        <v>641</v>
      </c>
      <c r="C484" s="74">
        <v>3700083</v>
      </c>
      <c r="D484" s="68">
        <v>3894971.6677133902</v>
      </c>
      <c r="E484" s="69">
        <v>5.00359654291917</v>
      </c>
      <c r="F484" s="88" t="s">
        <v>35</v>
      </c>
      <c r="G484" s="70">
        <v>2.9499999999999998E-2</v>
      </c>
      <c r="H484" s="71" t="e">
        <f t="shared" si="14"/>
        <v>#VALUE!</v>
      </c>
      <c r="I484" s="71" t="e">
        <f t="shared" si="15"/>
        <v>#VALUE!</v>
      </c>
    </row>
    <row r="485" spans="1:9" x14ac:dyDescent="0.25">
      <c r="A485" s="63">
        <v>290</v>
      </c>
      <c r="B485" t="s">
        <v>642</v>
      </c>
      <c r="C485" s="67">
        <v>1542188</v>
      </c>
      <c r="D485" s="68">
        <v>1578950.6997855599</v>
      </c>
      <c r="E485" s="69">
        <v>2.3282994073566599</v>
      </c>
      <c r="F485" s="67">
        <v>107000</v>
      </c>
      <c r="G485" s="70">
        <v>2.9499999999999998E-2</v>
      </c>
      <c r="H485" s="71">
        <f t="shared" si="14"/>
        <v>3156.5</v>
      </c>
      <c r="I485" s="71">
        <f t="shared" si="15"/>
        <v>110156.5</v>
      </c>
    </row>
    <row r="486" spans="1:9" x14ac:dyDescent="0.25">
      <c r="A486" s="63">
        <v>7147</v>
      </c>
      <c r="B486" t="s">
        <v>646</v>
      </c>
      <c r="C486" s="67">
        <v>1246608</v>
      </c>
      <c r="D486" s="68">
        <v>1276321.7691208001</v>
      </c>
      <c r="E486" s="69">
        <v>2.3280782197477499</v>
      </c>
      <c r="F486" s="88" t="s">
        <v>35</v>
      </c>
      <c r="G486" s="70">
        <v>2.9499999999999998E-2</v>
      </c>
      <c r="H486" s="71" t="e">
        <f t="shared" si="14"/>
        <v>#VALUE!</v>
      </c>
      <c r="I486" s="71" t="e">
        <f t="shared" si="15"/>
        <v>#VALUE!</v>
      </c>
    </row>
    <row r="487" spans="1:9" x14ac:dyDescent="0.25">
      <c r="A487" s="63">
        <v>831</v>
      </c>
      <c r="B487" t="s">
        <v>647</v>
      </c>
      <c r="C487" s="74">
        <v>337467</v>
      </c>
      <c r="D487" s="68">
        <v>350632.07547169802</v>
      </c>
      <c r="E487" s="69">
        <v>3.7546694648478498</v>
      </c>
      <c r="F487" s="67">
        <v>0</v>
      </c>
      <c r="G487" s="70">
        <v>2.9499999999999998E-2</v>
      </c>
      <c r="H487" s="71">
        <f t="shared" si="14"/>
        <v>0</v>
      </c>
      <c r="I487" s="71">
        <f t="shared" si="15"/>
        <v>0</v>
      </c>
    </row>
    <row r="488" spans="1:9" x14ac:dyDescent="0.25">
      <c r="A488" s="63">
        <v>561</v>
      </c>
      <c r="B488" t="s">
        <v>648</v>
      </c>
      <c r="C488" s="74">
        <v>119098164</v>
      </c>
      <c r="D488" s="68">
        <v>120279579.94889399</v>
      </c>
      <c r="E488" s="69">
        <v>0.98222487091780897</v>
      </c>
      <c r="F488" s="67">
        <v>0</v>
      </c>
      <c r="G488" s="70">
        <v>2.9499999999999998E-2</v>
      </c>
      <c r="H488" s="71">
        <f t="shared" si="14"/>
        <v>0</v>
      </c>
      <c r="I488" s="71">
        <f t="shared" si="15"/>
        <v>0</v>
      </c>
    </row>
    <row r="489" spans="1:9" x14ac:dyDescent="0.25">
      <c r="A489" s="63">
        <v>5532</v>
      </c>
      <c r="B489" t="s">
        <v>650</v>
      </c>
      <c r="C489" s="74">
        <v>3736877</v>
      </c>
      <c r="D489" s="68" t="e">
        <f>#N/A</f>
        <v>#N/A</v>
      </c>
      <c r="E489" s="69"/>
      <c r="F489" s="88" t="s">
        <v>35</v>
      </c>
      <c r="G489" s="70">
        <v>2.9499999999999998E-2</v>
      </c>
      <c r="H489" s="71" t="e">
        <f t="shared" si="14"/>
        <v>#VALUE!</v>
      </c>
      <c r="I489" s="71" t="e">
        <f t="shared" si="15"/>
        <v>#VALUE!</v>
      </c>
    </row>
    <row r="490" spans="1:9" x14ac:dyDescent="0.25">
      <c r="A490" s="63">
        <v>5533</v>
      </c>
      <c r="B490" t="s">
        <v>761</v>
      </c>
      <c r="C490" s="74">
        <v>105297</v>
      </c>
      <c r="D490" s="68">
        <v>109404.759622642</v>
      </c>
      <c r="E490" s="69">
        <v>3.7546443471106499</v>
      </c>
      <c r="F490" s="88" t="s">
        <v>35</v>
      </c>
      <c r="G490" s="70">
        <v>2.9499999999999998E-2</v>
      </c>
      <c r="H490" s="71" t="e">
        <f t="shared" si="14"/>
        <v>#VALUE!</v>
      </c>
      <c r="I490" s="71" t="e">
        <f t="shared" si="15"/>
        <v>#VALUE!</v>
      </c>
    </row>
    <row r="491" spans="1:9" x14ac:dyDescent="0.25">
      <c r="A491" s="63">
        <v>5534</v>
      </c>
      <c r="B491" t="s">
        <v>762</v>
      </c>
      <c r="C491" s="74">
        <v>105297</v>
      </c>
      <c r="D491" s="68">
        <v>109404.759622642</v>
      </c>
      <c r="E491" s="69">
        <v>3.7546443471106499</v>
      </c>
      <c r="F491" s="88" t="s">
        <v>35</v>
      </c>
      <c r="G491" s="70">
        <v>2.9499999999999998E-2</v>
      </c>
      <c r="H491" s="71" t="e">
        <f t="shared" si="14"/>
        <v>#VALUE!</v>
      </c>
      <c r="I491" s="71" t="e">
        <f t="shared" si="15"/>
        <v>#VALUE!</v>
      </c>
    </row>
    <row r="492" spans="1:9" x14ac:dyDescent="0.25">
      <c r="A492" s="63">
        <v>5535</v>
      </c>
      <c r="B492" t="s">
        <v>653</v>
      </c>
      <c r="C492" s="67">
        <v>1301630</v>
      </c>
      <c r="D492" s="68">
        <v>1332655.7176554699</v>
      </c>
      <c r="E492" s="69">
        <v>2.3281119980524001</v>
      </c>
      <c r="F492" s="88" t="s">
        <v>35</v>
      </c>
      <c r="G492" s="70">
        <v>2.9499999999999998E-2</v>
      </c>
      <c r="H492" s="71" t="e">
        <f t="shared" si="14"/>
        <v>#VALUE!</v>
      </c>
      <c r="I492" s="71" t="e">
        <f t="shared" si="15"/>
        <v>#VALUE!</v>
      </c>
    </row>
    <row r="493" spans="1:9" x14ac:dyDescent="0.25">
      <c r="A493" s="63">
        <v>535</v>
      </c>
      <c r="B493" t="s">
        <v>655</v>
      </c>
      <c r="C493" s="100">
        <v>72685</v>
      </c>
      <c r="D493" s="68">
        <v>75520.754716981101</v>
      </c>
      <c r="E493" s="69">
        <v>3.75493429270974</v>
      </c>
      <c r="F493" s="67">
        <v>0</v>
      </c>
      <c r="G493" s="70">
        <v>2.9499999999999998E-2</v>
      </c>
      <c r="H493" s="71">
        <f t="shared" si="14"/>
        <v>0</v>
      </c>
      <c r="I493" s="71">
        <f t="shared" si="15"/>
        <v>0</v>
      </c>
    </row>
    <row r="494" spans="1:9" x14ac:dyDescent="0.25">
      <c r="A494" s="63">
        <v>532</v>
      </c>
      <c r="B494" t="s">
        <v>656</v>
      </c>
      <c r="C494" s="67">
        <v>33799624</v>
      </c>
      <c r="D494" s="68">
        <v>34605260.386704803</v>
      </c>
      <c r="E494" s="69">
        <v>2.3280749160734802</v>
      </c>
      <c r="F494" s="67">
        <v>1400000</v>
      </c>
      <c r="G494" s="70">
        <v>2.9499999999999998E-2</v>
      </c>
      <c r="H494" s="71">
        <f t="shared" si="14"/>
        <v>41300</v>
      </c>
      <c r="I494" s="71">
        <f t="shared" si="15"/>
        <v>1441300</v>
      </c>
    </row>
    <row r="495" spans="1:9" x14ac:dyDescent="0.25">
      <c r="A495" s="63">
        <v>534</v>
      </c>
      <c r="B495" t="s">
        <v>657</v>
      </c>
      <c r="C495" s="67">
        <v>15961146</v>
      </c>
      <c r="D495" s="68">
        <v>16341590.3202287</v>
      </c>
      <c r="E495" s="69">
        <v>2.3280740293543798</v>
      </c>
      <c r="F495" s="67">
        <v>1175000</v>
      </c>
      <c r="G495" s="70">
        <v>2.9499999999999998E-2</v>
      </c>
      <c r="H495" s="71">
        <f t="shared" si="14"/>
        <v>34662.5</v>
      </c>
      <c r="I495" s="71">
        <f t="shared" si="15"/>
        <v>1209662.5</v>
      </c>
    </row>
    <row r="496" spans="1:9" x14ac:dyDescent="0.25">
      <c r="A496" s="63">
        <v>536</v>
      </c>
      <c r="B496" t="s">
        <v>658</v>
      </c>
      <c r="C496" s="67">
        <v>549750</v>
      </c>
      <c r="D496" s="68" t="e">
        <f>#N/A</f>
        <v>#N/A</v>
      </c>
      <c r="E496" s="69"/>
      <c r="F496" s="67">
        <v>0</v>
      </c>
      <c r="G496" s="70">
        <v>2.9499999999999998E-2</v>
      </c>
      <c r="H496" s="71">
        <f t="shared" si="14"/>
        <v>0</v>
      </c>
      <c r="I496" s="71">
        <f t="shared" si="15"/>
        <v>0</v>
      </c>
    </row>
    <row r="497" spans="1:9" x14ac:dyDescent="0.25">
      <c r="A497" s="63">
        <v>2078</v>
      </c>
      <c r="B497" t="s">
        <v>659</v>
      </c>
      <c r="C497" s="67">
        <v>891846</v>
      </c>
      <c r="D497" s="68">
        <v>913108.19656897802</v>
      </c>
      <c r="E497" s="69">
        <v>2.3285517147771699</v>
      </c>
      <c r="F497" s="67">
        <v>922000</v>
      </c>
      <c r="G497" s="70">
        <v>2.9499999999999998E-2</v>
      </c>
      <c r="H497" s="71">
        <f t="shared" si="14"/>
        <v>27199</v>
      </c>
      <c r="I497" s="71">
        <f t="shared" si="15"/>
        <v>949199</v>
      </c>
    </row>
    <row r="498" spans="1:9" x14ac:dyDescent="0.25">
      <c r="A498" s="63">
        <v>2373</v>
      </c>
      <c r="B498" t="s">
        <v>660</v>
      </c>
      <c r="C498" s="67">
        <v>23700782</v>
      </c>
      <c r="D498" s="68">
        <v>24346160.111237202</v>
      </c>
      <c r="E498" s="69">
        <v>2.6508414809091398</v>
      </c>
      <c r="F498" s="67">
        <v>0</v>
      </c>
      <c r="G498" s="70">
        <v>2.9499999999999998E-2</v>
      </c>
      <c r="H498" s="71">
        <f t="shared" si="14"/>
        <v>0</v>
      </c>
      <c r="I498" s="71">
        <f t="shared" si="15"/>
        <v>0</v>
      </c>
    </row>
    <row r="499" spans="1:9" x14ac:dyDescent="0.25">
      <c r="A499" s="63">
        <v>2390</v>
      </c>
      <c r="B499" t="s">
        <v>674</v>
      </c>
      <c r="C499" s="67">
        <v>1588043</v>
      </c>
      <c r="D499" s="68">
        <v>1625902.46890636</v>
      </c>
      <c r="E499" s="69">
        <v>2.3285202913694598</v>
      </c>
      <c r="F499" s="67">
        <v>71278</v>
      </c>
      <c r="G499" s="70">
        <v>2.9499999999999998E-2</v>
      </c>
      <c r="H499" s="71">
        <f t="shared" si="14"/>
        <v>2102.701</v>
      </c>
      <c r="I499" s="71">
        <f t="shared" si="15"/>
        <v>73380.701000000001</v>
      </c>
    </row>
    <row r="500" spans="1:9" x14ac:dyDescent="0.25">
      <c r="A500" s="63">
        <v>2074</v>
      </c>
      <c r="B500" t="s">
        <v>675</v>
      </c>
      <c r="C500" s="67">
        <v>777167</v>
      </c>
      <c r="D500" s="68">
        <v>795695.05432451796</v>
      </c>
      <c r="E500" s="69">
        <v>2.3285370725656098</v>
      </c>
      <c r="F500" s="67">
        <v>728500</v>
      </c>
      <c r="G500" s="70">
        <v>2.9499999999999998E-2</v>
      </c>
      <c r="H500" s="71">
        <f t="shared" si="14"/>
        <v>21490.75</v>
      </c>
      <c r="I500" s="71">
        <f t="shared" si="15"/>
        <v>749990.75</v>
      </c>
    </row>
    <row r="501" spans="1:9" x14ac:dyDescent="0.25">
      <c r="A501" s="63">
        <v>2370</v>
      </c>
      <c r="B501" t="s">
        <v>680</v>
      </c>
      <c r="C501" s="67">
        <v>21186243</v>
      </c>
      <c r="D501" s="68">
        <v>21692432.843545102</v>
      </c>
      <c r="E501" s="69">
        <v>2.3334858159801199</v>
      </c>
      <c r="F501" s="67">
        <v>18160</v>
      </c>
      <c r="G501" s="70">
        <v>2.9499999999999998E-2</v>
      </c>
      <c r="H501" s="71">
        <f t="shared" si="14"/>
        <v>535.72</v>
      </c>
      <c r="I501" s="71">
        <f t="shared" si="15"/>
        <v>18695.72</v>
      </c>
    </row>
    <row r="502" spans="1:9" x14ac:dyDescent="0.25">
      <c r="A502" s="63">
        <v>2394</v>
      </c>
      <c r="B502" t="s">
        <v>681</v>
      </c>
      <c r="C502" s="67">
        <v>4660383</v>
      </c>
      <c r="D502" s="68">
        <v>4771466.6397426696</v>
      </c>
      <c r="E502" s="69">
        <v>2.3280816597863501</v>
      </c>
      <c r="F502" s="67">
        <v>62000</v>
      </c>
      <c r="G502" s="70">
        <v>2.9499999999999998E-2</v>
      </c>
      <c r="H502" s="71">
        <f t="shared" si="14"/>
        <v>1829</v>
      </c>
      <c r="I502" s="71">
        <f t="shared" si="15"/>
        <v>63829</v>
      </c>
    </row>
    <row r="503" spans="1:9" x14ac:dyDescent="0.25">
      <c r="A503" s="63">
        <v>319</v>
      </c>
      <c r="B503" t="s">
        <v>686</v>
      </c>
      <c r="C503" s="67">
        <v>2865420</v>
      </c>
      <c r="D503" s="68">
        <v>2933724.3280914901</v>
      </c>
      <c r="E503" s="69">
        <v>2.3282462989945798</v>
      </c>
      <c r="F503" s="88" t="s">
        <v>35</v>
      </c>
      <c r="G503" s="70">
        <v>2.9499999999999998E-2</v>
      </c>
      <c r="H503" s="71" t="e">
        <f t="shared" si="14"/>
        <v>#VALUE!</v>
      </c>
      <c r="I503" s="71" t="e">
        <f t="shared" si="15"/>
        <v>#VALUE!</v>
      </c>
    </row>
    <row r="504" spans="1:9" x14ac:dyDescent="0.25">
      <c r="A504" s="63">
        <v>2395</v>
      </c>
      <c r="B504" t="s">
        <v>687</v>
      </c>
      <c r="C504" s="67">
        <v>4870350</v>
      </c>
      <c r="D504" s="68">
        <v>4986441.3688348802</v>
      </c>
      <c r="E504" s="69">
        <v>2.32814065679083</v>
      </c>
      <c r="F504" s="67">
        <v>62000</v>
      </c>
      <c r="G504" s="70">
        <v>2.9499999999999998E-2</v>
      </c>
      <c r="H504" s="71">
        <f t="shared" si="14"/>
        <v>1829</v>
      </c>
      <c r="I504" s="71">
        <f t="shared" si="15"/>
        <v>63829</v>
      </c>
    </row>
    <row r="505" spans="1:9" x14ac:dyDescent="0.25">
      <c r="A505" s="63">
        <v>825</v>
      </c>
      <c r="B505" t="s">
        <v>690</v>
      </c>
      <c r="C505" s="74">
        <v>1212272</v>
      </c>
      <c r="D505" s="68">
        <v>1276142.7666286</v>
      </c>
      <c r="E505" s="69">
        <v>5.0049859858032999</v>
      </c>
      <c r="F505" s="88" t="s">
        <v>35</v>
      </c>
      <c r="G505" s="70">
        <v>2.9499999999999998E-2</v>
      </c>
      <c r="H505" s="71" t="e">
        <f t="shared" si="14"/>
        <v>#VALUE!</v>
      </c>
      <c r="I505" s="71" t="e">
        <f t="shared" si="15"/>
        <v>#VALUE!</v>
      </c>
    </row>
    <row r="506" spans="1:9" x14ac:dyDescent="0.25">
      <c r="A506" s="63">
        <v>2366</v>
      </c>
      <c r="B506" t="s">
        <v>691</v>
      </c>
      <c r="C506" s="67">
        <v>13776310</v>
      </c>
      <c r="D506" s="68">
        <v>14104677.2487491</v>
      </c>
      <c r="E506" s="69">
        <v>2.3280734678152899</v>
      </c>
      <c r="F506" s="67">
        <v>729011</v>
      </c>
      <c r="G506" s="70">
        <v>2.9499999999999998E-2</v>
      </c>
      <c r="H506" s="71">
        <f t="shared" si="14"/>
        <v>21505.824499999999</v>
      </c>
      <c r="I506" s="71">
        <f t="shared" si="15"/>
        <v>750516.82449999999</v>
      </c>
    </row>
    <row r="507" spans="1:9" x14ac:dyDescent="0.25">
      <c r="A507" s="63">
        <v>2434</v>
      </c>
      <c r="B507" t="s">
        <v>694</v>
      </c>
      <c r="C507" s="67">
        <v>1940188</v>
      </c>
      <c r="D507" s="68">
        <v>1986436.87848463</v>
      </c>
      <c r="E507" s="69">
        <v>2.3282329776274202</v>
      </c>
      <c r="F507" s="67">
        <v>240620</v>
      </c>
      <c r="G507" s="70">
        <v>2.9499999999999998E-2</v>
      </c>
      <c r="H507" s="71">
        <f t="shared" si="14"/>
        <v>7098.29</v>
      </c>
      <c r="I507" s="71">
        <f t="shared" si="15"/>
        <v>247718.29</v>
      </c>
    </row>
    <row r="508" spans="1:9" x14ac:dyDescent="0.25">
      <c r="A508" s="63">
        <v>2567</v>
      </c>
      <c r="B508" t="s">
        <v>695</v>
      </c>
      <c r="C508" s="67">
        <v>4816401</v>
      </c>
      <c r="D508" s="68">
        <v>4931208.9220872102</v>
      </c>
      <c r="E508" s="69">
        <v>2.32819018421575</v>
      </c>
      <c r="F508" s="67">
        <v>92000</v>
      </c>
      <c r="G508" s="70">
        <v>2.9499999999999998E-2</v>
      </c>
      <c r="H508" s="71">
        <f t="shared" si="14"/>
        <v>2714</v>
      </c>
      <c r="I508" s="71">
        <f t="shared" si="15"/>
        <v>94714</v>
      </c>
    </row>
    <row r="509" spans="1:9" x14ac:dyDescent="0.25">
      <c r="A509" s="63">
        <v>3730</v>
      </c>
      <c r="B509" t="s">
        <v>33</v>
      </c>
      <c r="C509" s="67">
        <v>4407244</v>
      </c>
      <c r="D509" s="68">
        <v>4531760.0282735499</v>
      </c>
      <c r="E509" s="69">
        <v>2.7476306665995902</v>
      </c>
      <c r="F509" s="88" t="s">
        <v>35</v>
      </c>
      <c r="G509" s="70">
        <v>2.9499999999999998E-2</v>
      </c>
      <c r="H509" s="71" t="e">
        <f t="shared" si="14"/>
        <v>#VALUE!</v>
      </c>
      <c r="I509" s="71" t="e">
        <f t="shared" si="15"/>
        <v>#VALUE!</v>
      </c>
    </row>
    <row r="510" spans="1:9" x14ac:dyDescent="0.25">
      <c r="A510" s="63">
        <v>3991</v>
      </c>
      <c r="B510" t="s">
        <v>36</v>
      </c>
      <c r="C510" s="67">
        <v>4524175</v>
      </c>
      <c r="D510" s="68">
        <v>4632974.0776984496</v>
      </c>
      <c r="E510" s="69">
        <v>2.3483636185699299</v>
      </c>
      <c r="F510" s="88" t="s">
        <v>35</v>
      </c>
      <c r="G510" s="70">
        <v>2.9499999999999998E-2</v>
      </c>
      <c r="H510" s="71" t="e">
        <f t="shared" si="14"/>
        <v>#VALUE!</v>
      </c>
      <c r="I510" s="71" t="e">
        <f t="shared" si="15"/>
        <v>#VALUE!</v>
      </c>
    </row>
    <row r="511" spans="1:9" x14ac:dyDescent="0.25">
      <c r="A511" s="63">
        <v>3992</v>
      </c>
      <c r="B511" t="s">
        <v>41</v>
      </c>
      <c r="C511" s="67">
        <v>5318348</v>
      </c>
      <c r="D511" s="68">
        <v>5467668.5735785998</v>
      </c>
      <c r="E511" s="69">
        <v>2.7309733859904499</v>
      </c>
      <c r="F511" s="88" t="s">
        <v>35</v>
      </c>
      <c r="G511" s="70">
        <v>2.9499999999999998E-2</v>
      </c>
      <c r="H511" s="71" t="e">
        <f t="shared" si="14"/>
        <v>#VALUE!</v>
      </c>
      <c r="I511" s="71" t="e">
        <f t="shared" si="15"/>
        <v>#VALUE!</v>
      </c>
    </row>
    <row r="512" spans="1:9" x14ac:dyDescent="0.25">
      <c r="A512" s="63">
        <v>1149</v>
      </c>
      <c r="B512" t="s">
        <v>43</v>
      </c>
      <c r="C512" s="67">
        <v>37340167</v>
      </c>
      <c r="D512" s="68">
        <v>38238103.156656899</v>
      </c>
      <c r="E512" s="69">
        <v>2.3482758885244199</v>
      </c>
      <c r="F512" s="88" t="s">
        <v>35</v>
      </c>
      <c r="G512" s="70">
        <v>2.9499999999999998E-2</v>
      </c>
      <c r="H512" s="71" t="e">
        <f t="shared" si="14"/>
        <v>#VALUE!</v>
      </c>
      <c r="I512" s="71" t="e">
        <f t="shared" si="15"/>
        <v>#VALUE!</v>
      </c>
    </row>
    <row r="513" spans="1:9" x14ac:dyDescent="0.25">
      <c r="A513" s="63">
        <v>1991</v>
      </c>
      <c r="B513" t="s">
        <v>87</v>
      </c>
      <c r="C513" s="67">
        <v>132684362</v>
      </c>
      <c r="D513" s="68">
        <v>136409678.929766</v>
      </c>
      <c r="E513" s="69">
        <v>2.7309769797815902</v>
      </c>
      <c r="F513" s="88" t="s">
        <v>35</v>
      </c>
      <c r="G513" s="70">
        <v>2.9499999999999998E-2</v>
      </c>
      <c r="H513" s="71" t="e">
        <f t="shared" si="14"/>
        <v>#VALUE!</v>
      </c>
      <c r="I513" s="71" t="e">
        <f t="shared" si="15"/>
        <v>#VALUE!</v>
      </c>
    </row>
    <row r="514" spans="1:9" x14ac:dyDescent="0.25">
      <c r="A514" s="63">
        <v>1148</v>
      </c>
      <c r="B514" t="s">
        <v>273</v>
      </c>
      <c r="C514" s="67">
        <v>22923062</v>
      </c>
      <c r="D514" s="68">
        <v>23469447.2122945</v>
      </c>
      <c r="E514" s="69">
        <v>2.3280702240326798</v>
      </c>
      <c r="F514" s="88" t="s">
        <v>35</v>
      </c>
      <c r="G514" s="70">
        <v>2.9499999999999998E-2</v>
      </c>
      <c r="H514" s="71" t="e">
        <f t="shared" ref="H514:H536" si="16">F514*G514</f>
        <v>#VALUE!</v>
      </c>
      <c r="I514" s="71" t="e">
        <f t="shared" ref="I514:I536" si="17">F514+H514</f>
        <v>#VALUE!</v>
      </c>
    </row>
    <row r="515" spans="1:9" x14ac:dyDescent="0.25">
      <c r="A515" s="63">
        <v>3755</v>
      </c>
      <c r="B515" t="s">
        <v>317</v>
      </c>
      <c r="C515" s="67">
        <v>27408582</v>
      </c>
      <c r="D515" s="68">
        <v>26827803.544674799</v>
      </c>
      <c r="E515" s="69">
        <v>-2.1648378867770299</v>
      </c>
      <c r="F515" s="88" t="s">
        <v>35</v>
      </c>
      <c r="G515" s="70">
        <v>2.9499999999999998E-2</v>
      </c>
      <c r="H515" s="71" t="e">
        <f t="shared" si="16"/>
        <v>#VALUE!</v>
      </c>
      <c r="I515" s="71" t="e">
        <f t="shared" si="17"/>
        <v>#VALUE!</v>
      </c>
    </row>
    <row r="516" spans="1:9" x14ac:dyDescent="0.25">
      <c r="A516" s="63">
        <v>3713</v>
      </c>
      <c r="B516" t="s">
        <v>338</v>
      </c>
      <c r="C516" s="67">
        <v>12867972</v>
      </c>
      <c r="D516" s="68">
        <v>13235482.1919918</v>
      </c>
      <c r="E516" s="69">
        <v>2.7767042156888699</v>
      </c>
      <c r="F516" s="88" t="s">
        <v>35</v>
      </c>
      <c r="G516" s="70">
        <v>2.9499999999999998E-2</v>
      </c>
      <c r="H516" s="71" t="e">
        <f t="shared" si="16"/>
        <v>#VALUE!</v>
      </c>
      <c r="I516" s="71" t="e">
        <f t="shared" si="17"/>
        <v>#VALUE!</v>
      </c>
    </row>
    <row r="517" spans="1:9" x14ac:dyDescent="0.25">
      <c r="A517" s="63">
        <v>49</v>
      </c>
      <c r="B517" t="s">
        <v>352</v>
      </c>
      <c r="C517" s="67">
        <v>79571</v>
      </c>
      <c r="D517" s="68">
        <v>81470.260185847001</v>
      </c>
      <c r="E517" s="69">
        <v>2.3312312757004898</v>
      </c>
      <c r="F517" s="88" t="s">
        <v>35</v>
      </c>
      <c r="G517" s="70">
        <v>2.9499999999999998E-2</v>
      </c>
      <c r="H517" s="71" t="e">
        <f t="shared" si="16"/>
        <v>#VALUE!</v>
      </c>
      <c r="I517" s="71" t="e">
        <f t="shared" si="17"/>
        <v>#VALUE!</v>
      </c>
    </row>
    <row r="518" spans="1:9" x14ac:dyDescent="0.25">
      <c r="A518" s="63">
        <v>1151</v>
      </c>
      <c r="B518" t="s">
        <v>353</v>
      </c>
      <c r="C518" s="67">
        <v>11022278</v>
      </c>
      <c r="D518" s="68">
        <v>10788723.626161501</v>
      </c>
      <c r="E518" s="69">
        <v>-2.1648007858141001</v>
      </c>
      <c r="F518" s="88" t="s">
        <v>35</v>
      </c>
      <c r="G518" s="70">
        <v>2.9499999999999998E-2</v>
      </c>
      <c r="H518" s="71" t="e">
        <f t="shared" si="16"/>
        <v>#VALUE!</v>
      </c>
      <c r="I518" s="71" t="e">
        <f t="shared" si="17"/>
        <v>#VALUE!</v>
      </c>
    </row>
    <row r="519" spans="1:9" x14ac:dyDescent="0.25">
      <c r="A519" s="63">
        <v>1603</v>
      </c>
      <c r="B519" t="s">
        <v>369</v>
      </c>
      <c r="C519" s="74">
        <v>14745246</v>
      </c>
      <c r="D519" s="68">
        <v>15320463.962264201</v>
      </c>
      <c r="E519" s="69">
        <v>3.7545727314849602</v>
      </c>
      <c r="F519" s="67">
        <v>0</v>
      </c>
      <c r="G519" s="70">
        <v>2.9499999999999998E-2</v>
      </c>
      <c r="H519" s="71">
        <f t="shared" si="16"/>
        <v>0</v>
      </c>
      <c r="I519" s="71">
        <f t="shared" si="17"/>
        <v>0</v>
      </c>
    </row>
    <row r="520" spans="1:9" x14ac:dyDescent="0.25">
      <c r="A520" s="63">
        <v>1988</v>
      </c>
      <c r="B520" t="s">
        <v>427</v>
      </c>
      <c r="C520" s="67">
        <v>2647441</v>
      </c>
      <c r="D520" s="68">
        <v>2591349.37097927</v>
      </c>
      <c r="E520" s="69">
        <v>-2.1645722359518098</v>
      </c>
      <c r="F520" s="88" t="s">
        <v>35</v>
      </c>
      <c r="G520" s="70">
        <v>2.9499999999999998E-2</v>
      </c>
      <c r="H520" s="71" t="e">
        <f t="shared" si="16"/>
        <v>#VALUE!</v>
      </c>
      <c r="I520" s="71" t="e">
        <f t="shared" si="17"/>
        <v>#VALUE!</v>
      </c>
    </row>
    <row r="521" spans="1:9" x14ac:dyDescent="0.25">
      <c r="A521" s="63">
        <v>1697</v>
      </c>
      <c r="B521" t="s">
        <v>532</v>
      </c>
      <c r="C521" s="67">
        <v>3526198</v>
      </c>
      <c r="D521" s="68">
        <v>3451481.2580414601</v>
      </c>
      <c r="E521" s="69">
        <v>-2.16477321974333</v>
      </c>
      <c r="F521" s="67">
        <v>121294</v>
      </c>
      <c r="G521" s="70">
        <v>2.9499999999999998E-2</v>
      </c>
      <c r="H521" s="71">
        <f t="shared" si="16"/>
        <v>3578.1729999999998</v>
      </c>
      <c r="I521" s="71">
        <f t="shared" si="17"/>
        <v>124872.173</v>
      </c>
    </row>
    <row r="522" spans="1:9" x14ac:dyDescent="0.25">
      <c r="A522" s="63">
        <v>1170</v>
      </c>
      <c r="B522" t="s">
        <v>535</v>
      </c>
      <c r="C522" s="67">
        <v>45874</v>
      </c>
      <c r="D522" s="68">
        <v>44906.122944960698</v>
      </c>
      <c r="E522" s="69">
        <v>-2.1553342652751302</v>
      </c>
      <c r="F522" s="88" t="s">
        <v>35</v>
      </c>
      <c r="G522" s="70">
        <v>2.9499999999999998E-2</v>
      </c>
      <c r="H522" s="71" t="e">
        <f t="shared" si="16"/>
        <v>#VALUE!</v>
      </c>
      <c r="I522" s="71" t="e">
        <f t="shared" si="17"/>
        <v>#VALUE!</v>
      </c>
    </row>
    <row r="523" spans="1:9" x14ac:dyDescent="0.25">
      <c r="A523" s="63">
        <v>3711</v>
      </c>
      <c r="B523" t="s">
        <v>546</v>
      </c>
      <c r="C523" s="67">
        <v>26255081</v>
      </c>
      <c r="D523" s="68">
        <v>26119960.2780536</v>
      </c>
      <c r="E523" s="69">
        <v>-0.51730829797587397</v>
      </c>
      <c r="F523" s="88" t="s">
        <v>35</v>
      </c>
      <c r="G523" s="70">
        <v>2.9499999999999998E-2</v>
      </c>
      <c r="H523" s="71" t="e">
        <f t="shared" si="16"/>
        <v>#VALUE!</v>
      </c>
      <c r="I523" s="71" t="e">
        <f t="shared" si="17"/>
        <v>#VALUE!</v>
      </c>
    </row>
    <row r="524" spans="1:9" x14ac:dyDescent="0.25">
      <c r="A524" s="63">
        <v>1980</v>
      </c>
      <c r="B524" t="s">
        <v>723</v>
      </c>
      <c r="C524" s="74">
        <v>3669929</v>
      </c>
      <c r="D524" s="68" t="e">
        <f>#N/A</f>
        <v>#N/A</v>
      </c>
      <c r="E524" s="69"/>
      <c r="F524" s="101">
        <v>0</v>
      </c>
      <c r="G524" s="70">
        <v>2.9499999999999998E-2</v>
      </c>
      <c r="H524" s="71">
        <f t="shared" si="16"/>
        <v>0</v>
      </c>
      <c r="I524" s="71">
        <f t="shared" si="17"/>
        <v>0</v>
      </c>
    </row>
    <row r="525" spans="1:9" x14ac:dyDescent="0.25">
      <c r="A525" s="63">
        <v>3733</v>
      </c>
      <c r="B525" t="s">
        <v>557</v>
      </c>
      <c r="C525" s="67">
        <v>3296920</v>
      </c>
      <c r="D525" s="68">
        <v>3386696.4364358699</v>
      </c>
      <c r="E525" s="69">
        <v>2.6508557268377002</v>
      </c>
      <c r="F525" s="67" t="s">
        <v>35</v>
      </c>
      <c r="G525" s="70">
        <v>2.9499999999999998E-2</v>
      </c>
      <c r="H525" s="71" t="e">
        <f t="shared" si="16"/>
        <v>#VALUE!</v>
      </c>
      <c r="I525" s="71" t="e">
        <f t="shared" si="17"/>
        <v>#VALUE!</v>
      </c>
    </row>
    <row r="526" spans="1:9" x14ac:dyDescent="0.25">
      <c r="A526" s="63">
        <v>1164</v>
      </c>
      <c r="B526" t="s">
        <v>588</v>
      </c>
      <c r="C526" s="67">
        <v>6652575</v>
      </c>
      <c r="D526" s="68">
        <v>6812029.8311609002</v>
      </c>
      <c r="E526" s="69">
        <v>2.3407829253989401</v>
      </c>
      <c r="F526" s="67" t="s">
        <v>35</v>
      </c>
      <c r="G526" s="70">
        <v>2.9499999999999998E-2</v>
      </c>
      <c r="H526" s="71" t="e">
        <f t="shared" si="16"/>
        <v>#VALUE!</v>
      </c>
      <c r="I526" s="71" t="e">
        <f t="shared" si="17"/>
        <v>#VALUE!</v>
      </c>
    </row>
    <row r="527" spans="1:9" x14ac:dyDescent="0.25">
      <c r="A527" s="63">
        <v>3760</v>
      </c>
      <c r="B527" t="s">
        <v>595</v>
      </c>
      <c r="C527" s="67">
        <v>20384728</v>
      </c>
      <c r="D527" s="68">
        <v>20961503.085299499</v>
      </c>
      <c r="E527" s="69">
        <v>2.7515922066865199</v>
      </c>
      <c r="F527" s="67" t="s">
        <v>35</v>
      </c>
      <c r="G527" s="70">
        <v>2.9499999999999998E-2</v>
      </c>
      <c r="H527" s="71" t="e">
        <f t="shared" si="16"/>
        <v>#VALUE!</v>
      </c>
      <c r="I527" s="71" t="e">
        <f t="shared" si="17"/>
        <v>#VALUE!</v>
      </c>
    </row>
    <row r="528" spans="1:9" x14ac:dyDescent="0.25">
      <c r="A528" s="63">
        <v>1693</v>
      </c>
      <c r="B528" t="s">
        <v>620</v>
      </c>
      <c r="C528" s="67">
        <v>1537058</v>
      </c>
      <c r="D528" s="68">
        <v>1504492.04002859</v>
      </c>
      <c r="E528" s="69">
        <v>-2.16458173954774</v>
      </c>
      <c r="F528" s="67" t="s">
        <v>35</v>
      </c>
      <c r="G528" s="70">
        <v>2.9499999999999998E-2</v>
      </c>
      <c r="H528" s="71" t="e">
        <f t="shared" si="16"/>
        <v>#VALUE!</v>
      </c>
      <c r="I528" s="71" t="e">
        <f t="shared" si="17"/>
        <v>#VALUE!</v>
      </c>
    </row>
    <row r="529" spans="1:9" x14ac:dyDescent="0.25">
      <c r="A529" s="63">
        <v>1154</v>
      </c>
      <c r="B529" t="s">
        <v>632</v>
      </c>
      <c r="C529" s="67">
        <v>38183570</v>
      </c>
      <c r="D529" s="68">
        <v>39093700.331665501</v>
      </c>
      <c r="E529" s="69">
        <v>2.3280741499117799</v>
      </c>
      <c r="F529" s="67" t="s">
        <v>35</v>
      </c>
      <c r="G529" s="70">
        <v>2.9499999999999998E-2</v>
      </c>
      <c r="H529" s="71" t="e">
        <f t="shared" si="16"/>
        <v>#VALUE!</v>
      </c>
      <c r="I529" s="71" t="e">
        <f t="shared" si="17"/>
        <v>#VALUE!</v>
      </c>
    </row>
    <row r="530" spans="1:9" x14ac:dyDescent="0.25">
      <c r="A530" s="63">
        <v>3714</v>
      </c>
      <c r="B530" t="s">
        <v>664</v>
      </c>
      <c r="C530" s="67">
        <v>0</v>
      </c>
      <c r="D530" s="68">
        <v>25859992.668908201</v>
      </c>
      <c r="E530" s="69">
        <v>100</v>
      </c>
      <c r="F530" s="88" t="s">
        <v>35</v>
      </c>
      <c r="G530" s="70">
        <v>2.9499999999999998E-2</v>
      </c>
      <c r="H530" s="71" t="e">
        <f t="shared" si="16"/>
        <v>#VALUE!</v>
      </c>
      <c r="I530" s="71" t="e">
        <f t="shared" si="17"/>
        <v>#VALUE!</v>
      </c>
    </row>
    <row r="531" spans="1:9" x14ac:dyDescent="0.25">
      <c r="A531" s="63">
        <v>1998</v>
      </c>
      <c r="B531" t="s">
        <v>666</v>
      </c>
      <c r="C531" s="67">
        <v>15572219</v>
      </c>
      <c r="D531" s="68">
        <v>15953662.880925899</v>
      </c>
      <c r="E531" s="69">
        <v>2.39094861018993</v>
      </c>
      <c r="F531" s="88" t="s">
        <v>35</v>
      </c>
      <c r="G531" s="70">
        <v>2.9499999999999998E-2</v>
      </c>
      <c r="H531" s="71" t="e">
        <f t="shared" si="16"/>
        <v>#VALUE!</v>
      </c>
      <c r="I531" s="71" t="e">
        <f t="shared" si="17"/>
        <v>#VALUE!</v>
      </c>
    </row>
    <row r="532" spans="1:9" x14ac:dyDescent="0.25">
      <c r="A532" s="63">
        <v>3708</v>
      </c>
      <c r="B532" t="s">
        <v>667</v>
      </c>
      <c r="C532" s="67">
        <v>13972183</v>
      </c>
      <c r="D532" s="68">
        <v>14306814.049586801</v>
      </c>
      <c r="E532" s="69">
        <v>2.3389627378042399</v>
      </c>
      <c r="F532" s="88" t="s">
        <v>35</v>
      </c>
      <c r="G532" s="70">
        <v>2.9499999999999998E-2</v>
      </c>
      <c r="H532" s="71" t="e">
        <f t="shared" si="16"/>
        <v>#VALUE!</v>
      </c>
      <c r="I532" s="71" t="e">
        <f t="shared" si="17"/>
        <v>#VALUE!</v>
      </c>
    </row>
    <row r="533" spans="1:9" x14ac:dyDescent="0.25">
      <c r="A533" s="102">
        <v>9971</v>
      </c>
      <c r="B533" t="s">
        <v>668</v>
      </c>
      <c r="C533" s="74">
        <v>17917968</v>
      </c>
      <c r="D533" s="68">
        <v>21514214.046822701</v>
      </c>
      <c r="E533" s="69">
        <v>16.715674758073899</v>
      </c>
      <c r="F533" s="96" t="s">
        <v>35</v>
      </c>
      <c r="G533" s="70">
        <v>2.9499999999999998E-2</v>
      </c>
      <c r="H533" s="71" t="e">
        <f t="shared" si="16"/>
        <v>#VALUE!</v>
      </c>
      <c r="I533" s="71" t="e">
        <f t="shared" si="17"/>
        <v>#VALUE!</v>
      </c>
    </row>
    <row r="534" spans="1:9" x14ac:dyDescent="0.25">
      <c r="A534" s="63">
        <v>8997</v>
      </c>
      <c r="B534" t="s">
        <v>669</v>
      </c>
      <c r="C534" s="67">
        <v>5322754</v>
      </c>
      <c r="D534" s="68">
        <v>5209968.5746962102</v>
      </c>
      <c r="E534" s="69">
        <v>-2.1648004913420298</v>
      </c>
      <c r="F534" s="88" t="s">
        <v>35</v>
      </c>
      <c r="G534" s="70">
        <v>2.9499999999999998E-2</v>
      </c>
      <c r="H534" s="71" t="e">
        <f t="shared" si="16"/>
        <v>#VALUE!</v>
      </c>
      <c r="I534" s="71" t="e">
        <f t="shared" si="17"/>
        <v>#VALUE!</v>
      </c>
    </row>
    <row r="535" spans="1:9" x14ac:dyDescent="0.25">
      <c r="A535" s="63">
        <v>1602</v>
      </c>
      <c r="B535" t="s">
        <v>670</v>
      </c>
      <c r="C535" s="74">
        <v>167288784</v>
      </c>
      <c r="D535" s="68">
        <v>173814793.018868</v>
      </c>
      <c r="E535" s="69">
        <v>3.7545762967134202</v>
      </c>
      <c r="F535" s="88" t="s">
        <v>35</v>
      </c>
      <c r="G535" s="70">
        <v>2.9499999999999998E-2</v>
      </c>
      <c r="H535" s="71" t="e">
        <f t="shared" si="16"/>
        <v>#VALUE!</v>
      </c>
      <c r="I535" s="71" t="e">
        <f t="shared" si="17"/>
        <v>#VALUE!</v>
      </c>
    </row>
    <row r="536" spans="1:9" x14ac:dyDescent="0.25">
      <c r="A536" s="63">
        <v>1179</v>
      </c>
      <c r="B536" t="s">
        <v>692</v>
      </c>
      <c r="C536" s="67">
        <v>56641</v>
      </c>
      <c r="D536" s="68">
        <v>55444.981415296599</v>
      </c>
      <c r="E536" s="69">
        <v>-2.15712685652265</v>
      </c>
      <c r="F536" s="67">
        <v>180000</v>
      </c>
      <c r="G536" s="70">
        <v>2.9499999999999998E-2</v>
      </c>
      <c r="H536" s="71">
        <f t="shared" si="16"/>
        <v>5310</v>
      </c>
      <c r="I536" s="71">
        <f t="shared" si="17"/>
        <v>185310</v>
      </c>
    </row>
  </sheetData>
  <autoFilter ref="A1:I536" xr:uid="{00000000-0009-0000-0000-000004000000}"/>
  <pageMargins left="0.7" right="0.7" top="0.75" bottom="0.75" header="0.511811023622047" footer="0.511811023622047"/>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63"/>
  <sheetViews>
    <sheetView topLeftCell="A435" zoomScaleNormal="100" workbookViewId="0">
      <selection activeCell="A454" sqref="A454"/>
    </sheetView>
  </sheetViews>
  <sheetFormatPr defaultColWidth="8.44140625" defaultRowHeight="15.75" x14ac:dyDescent="0.25"/>
  <cols>
    <col min="1" max="1" width="8.44140625" style="3"/>
    <col min="2" max="2" width="37.109375" customWidth="1"/>
    <col min="3" max="3" width="14.77734375" customWidth="1"/>
    <col min="4" max="4" width="9.5546875" style="4" customWidth="1"/>
    <col min="5" max="8" width="8.6640625" style="5" customWidth="1"/>
    <col min="9" max="9" width="11.21875" style="5" customWidth="1"/>
    <col min="10" max="10" width="22.88671875" customWidth="1"/>
    <col min="11" max="11" width="35.21875" customWidth="1"/>
  </cols>
  <sheetData>
    <row r="1" spans="1:11" ht="45" customHeight="1" x14ac:dyDescent="0.25">
      <c r="A1" s="8" t="s">
        <v>16</v>
      </c>
      <c r="B1" s="9" t="s">
        <v>17</v>
      </c>
      <c r="C1" s="9" t="s">
        <v>708</v>
      </c>
      <c r="D1" s="10" t="s">
        <v>18</v>
      </c>
      <c r="E1" s="9" t="s">
        <v>19</v>
      </c>
      <c r="F1" s="9" t="s">
        <v>7</v>
      </c>
      <c r="G1" s="9" t="s">
        <v>8</v>
      </c>
      <c r="H1" s="9" t="s">
        <v>9</v>
      </c>
      <c r="I1" s="9" t="s">
        <v>709</v>
      </c>
      <c r="J1" s="37" t="s">
        <v>710</v>
      </c>
      <c r="K1" s="13"/>
    </row>
    <row r="2" spans="1:11" x14ac:dyDescent="0.25">
      <c r="A2" s="46">
        <v>9739</v>
      </c>
      <c r="B2" s="47" t="s">
        <v>720</v>
      </c>
      <c r="C2" s="48"/>
      <c r="D2" s="49">
        <v>1000</v>
      </c>
      <c r="E2" s="50"/>
      <c r="F2" s="50"/>
      <c r="G2" s="50"/>
      <c r="H2" s="50"/>
      <c r="I2" s="50" t="s">
        <v>7</v>
      </c>
      <c r="J2" s="103" t="e">
        <f>VLOOKUP(A2,RANGE2,9,FALSE())</f>
        <v>#N/A</v>
      </c>
      <c r="K2" t="s">
        <v>719</v>
      </c>
    </row>
    <row r="3" spans="1:11" x14ac:dyDescent="0.25">
      <c r="A3" s="14">
        <v>3730</v>
      </c>
      <c r="B3" s="15" t="s">
        <v>33</v>
      </c>
      <c r="C3" s="19">
        <v>4532000</v>
      </c>
      <c r="D3" s="16">
        <v>10796</v>
      </c>
      <c r="E3" s="17" t="s">
        <v>34</v>
      </c>
      <c r="F3" s="20">
        <v>0</v>
      </c>
      <c r="G3" s="20">
        <v>0</v>
      </c>
      <c r="H3" s="20">
        <v>1</v>
      </c>
      <c r="I3" s="17" t="s">
        <v>9</v>
      </c>
      <c r="J3" s="104" t="s">
        <v>35</v>
      </c>
    </row>
    <row r="4" spans="1:11" x14ac:dyDescent="0.25">
      <c r="A4" s="14">
        <v>3991</v>
      </c>
      <c r="B4" s="15" t="s">
        <v>36</v>
      </c>
      <c r="C4" s="19">
        <v>4633000</v>
      </c>
      <c r="D4" s="16">
        <v>5668</v>
      </c>
      <c r="E4" s="17" t="s">
        <v>37</v>
      </c>
      <c r="F4" s="20">
        <v>0</v>
      </c>
      <c r="G4" s="20">
        <v>0</v>
      </c>
      <c r="H4" s="20">
        <v>1</v>
      </c>
      <c r="I4" s="17" t="s">
        <v>9</v>
      </c>
      <c r="J4" s="104" t="s">
        <v>35</v>
      </c>
    </row>
    <row r="5" spans="1:11" x14ac:dyDescent="0.25">
      <c r="A5" s="14">
        <v>3992</v>
      </c>
      <c r="B5" s="15" t="s">
        <v>41</v>
      </c>
      <c r="C5" s="19">
        <v>5468000</v>
      </c>
      <c r="D5" s="16">
        <v>6663</v>
      </c>
      <c r="E5" s="17" t="s">
        <v>42</v>
      </c>
      <c r="F5" s="20">
        <v>0</v>
      </c>
      <c r="G5" s="20">
        <v>0</v>
      </c>
      <c r="H5" s="20">
        <v>1</v>
      </c>
      <c r="I5" s="17" t="s">
        <v>9</v>
      </c>
      <c r="J5" s="104" t="s">
        <v>35</v>
      </c>
    </row>
    <row r="6" spans="1:11" x14ac:dyDescent="0.25">
      <c r="A6" s="14">
        <v>1149</v>
      </c>
      <c r="B6" s="15" t="s">
        <v>43</v>
      </c>
      <c r="C6" s="19">
        <v>38238000</v>
      </c>
      <c r="D6" s="16">
        <v>339902</v>
      </c>
      <c r="E6" s="17" t="s">
        <v>44</v>
      </c>
      <c r="F6" s="20">
        <v>0</v>
      </c>
      <c r="G6" s="20">
        <v>0</v>
      </c>
      <c r="H6" s="20">
        <v>1</v>
      </c>
      <c r="I6" s="17" t="s">
        <v>9</v>
      </c>
      <c r="J6" s="104" t="s">
        <v>35</v>
      </c>
    </row>
    <row r="7" spans="1:11" x14ac:dyDescent="0.25">
      <c r="A7" s="14">
        <v>816</v>
      </c>
      <c r="B7" s="15" t="s">
        <v>60</v>
      </c>
      <c r="C7" s="19">
        <v>2382000</v>
      </c>
      <c r="D7" s="16">
        <v>2613</v>
      </c>
      <c r="E7" s="17" t="s">
        <v>61</v>
      </c>
      <c r="F7" s="20">
        <v>0</v>
      </c>
      <c r="G7" s="20">
        <v>1</v>
      </c>
      <c r="H7" s="20">
        <v>0</v>
      </c>
      <c r="I7" s="17" t="s">
        <v>8</v>
      </c>
      <c r="J7" s="104" t="s">
        <v>35</v>
      </c>
    </row>
    <row r="8" spans="1:11" x14ac:dyDescent="0.25">
      <c r="A8" s="14">
        <v>5271</v>
      </c>
      <c r="B8" s="15" t="s">
        <v>76</v>
      </c>
      <c r="C8" s="19">
        <v>48587000</v>
      </c>
      <c r="D8" s="16">
        <v>180806</v>
      </c>
      <c r="E8" s="17" t="s">
        <v>77</v>
      </c>
      <c r="F8" s="20">
        <v>0</v>
      </c>
      <c r="G8" s="20">
        <v>1</v>
      </c>
      <c r="H8" s="20">
        <v>0</v>
      </c>
      <c r="I8" s="17" t="s">
        <v>8</v>
      </c>
      <c r="J8" s="104" t="s">
        <v>35</v>
      </c>
    </row>
    <row r="9" spans="1:11" x14ac:dyDescent="0.25">
      <c r="A9" s="14">
        <v>5575</v>
      </c>
      <c r="B9" s="15" t="s">
        <v>78</v>
      </c>
      <c r="C9" s="19">
        <v>20871000</v>
      </c>
      <c r="D9" s="16">
        <v>263514</v>
      </c>
      <c r="E9" s="17" t="s">
        <v>79</v>
      </c>
      <c r="F9" s="20">
        <v>0</v>
      </c>
      <c r="G9" s="20">
        <v>1</v>
      </c>
      <c r="H9" s="20">
        <v>0</v>
      </c>
      <c r="I9" s="17" t="s">
        <v>8</v>
      </c>
      <c r="J9" s="104" t="s">
        <v>35</v>
      </c>
    </row>
    <row r="10" spans="1:11" x14ac:dyDescent="0.25">
      <c r="A10" s="14">
        <v>1991</v>
      </c>
      <c r="B10" s="15" t="s">
        <v>87</v>
      </c>
      <c r="C10" s="19">
        <v>136410000</v>
      </c>
      <c r="D10" s="16">
        <v>201064</v>
      </c>
      <c r="E10" s="17" t="s">
        <v>88</v>
      </c>
      <c r="F10" s="20">
        <v>0</v>
      </c>
      <c r="G10" s="20">
        <v>0</v>
      </c>
      <c r="H10" s="20">
        <v>1</v>
      </c>
      <c r="I10" s="17" t="s">
        <v>9</v>
      </c>
      <c r="J10" s="104" t="s">
        <v>35</v>
      </c>
    </row>
    <row r="11" spans="1:11" x14ac:dyDescent="0.25">
      <c r="A11" s="14">
        <v>125</v>
      </c>
      <c r="B11" s="15" t="s">
        <v>133</v>
      </c>
      <c r="C11" s="19">
        <v>36248000</v>
      </c>
      <c r="D11" s="16">
        <v>237704</v>
      </c>
      <c r="E11" s="17" t="s">
        <v>134</v>
      </c>
      <c r="F11" s="20">
        <v>0</v>
      </c>
      <c r="G11" s="20">
        <v>1</v>
      </c>
      <c r="H11" s="20">
        <v>0</v>
      </c>
      <c r="I11" s="17" t="s">
        <v>8</v>
      </c>
      <c r="J11" s="104" t="s">
        <v>35</v>
      </c>
    </row>
    <row r="12" spans="1:11" x14ac:dyDescent="0.25">
      <c r="A12" s="105">
        <v>5280</v>
      </c>
      <c r="B12" s="106" t="s">
        <v>143</v>
      </c>
      <c r="C12" s="107">
        <v>35660000</v>
      </c>
      <c r="D12" s="108">
        <v>73488</v>
      </c>
      <c r="E12" s="109" t="s">
        <v>144</v>
      </c>
      <c r="F12" s="110">
        <v>0.15</v>
      </c>
      <c r="G12" s="110">
        <v>0.85</v>
      </c>
      <c r="H12" s="110">
        <v>0</v>
      </c>
      <c r="I12" s="17" t="s">
        <v>8</v>
      </c>
      <c r="J12" s="104" t="s">
        <v>35</v>
      </c>
    </row>
    <row r="13" spans="1:11" x14ac:dyDescent="0.25">
      <c r="A13" s="14">
        <v>5272</v>
      </c>
      <c r="B13" s="15" t="s">
        <v>147</v>
      </c>
      <c r="C13" s="19">
        <v>641000</v>
      </c>
      <c r="D13" s="16">
        <v>100</v>
      </c>
      <c r="E13" s="17" t="s">
        <v>144</v>
      </c>
      <c r="F13" s="20">
        <v>0</v>
      </c>
      <c r="G13" s="20">
        <v>1</v>
      </c>
      <c r="H13" s="20">
        <v>0</v>
      </c>
      <c r="I13" s="17" t="s">
        <v>8</v>
      </c>
      <c r="J13" s="104" t="s">
        <v>35</v>
      </c>
    </row>
    <row r="14" spans="1:11" x14ac:dyDescent="0.25">
      <c r="A14" s="14">
        <v>446</v>
      </c>
      <c r="B14" s="15" t="s">
        <v>232</v>
      </c>
      <c r="C14" s="19">
        <v>22189000</v>
      </c>
      <c r="D14" s="16">
        <v>191122</v>
      </c>
      <c r="E14" s="17" t="s">
        <v>44</v>
      </c>
      <c r="F14" s="20">
        <v>0</v>
      </c>
      <c r="G14" s="20">
        <v>1</v>
      </c>
      <c r="H14" s="20">
        <v>0</v>
      </c>
      <c r="I14" s="17" t="s">
        <v>8</v>
      </c>
      <c r="J14" s="104" t="s">
        <v>35</v>
      </c>
    </row>
    <row r="15" spans="1:11" x14ac:dyDescent="0.25">
      <c r="A15" s="14">
        <v>555</v>
      </c>
      <c r="B15" s="15" t="s">
        <v>237</v>
      </c>
      <c r="C15" s="19">
        <v>23599000</v>
      </c>
      <c r="D15" s="16">
        <v>168098</v>
      </c>
      <c r="E15" s="17" t="s">
        <v>116</v>
      </c>
      <c r="F15" s="20">
        <v>0</v>
      </c>
      <c r="G15" s="20">
        <v>1</v>
      </c>
      <c r="H15" s="20">
        <v>0</v>
      </c>
      <c r="I15" s="17" t="s">
        <v>8</v>
      </c>
      <c r="J15" s="104" t="s">
        <v>35</v>
      </c>
    </row>
    <row r="16" spans="1:11" x14ac:dyDescent="0.25">
      <c r="A16" s="14">
        <v>5505</v>
      </c>
      <c r="B16" s="15" t="s">
        <v>238</v>
      </c>
      <c r="C16" s="19">
        <v>21000</v>
      </c>
      <c r="D16" s="16">
        <v>456</v>
      </c>
      <c r="E16" s="17" t="s">
        <v>102</v>
      </c>
      <c r="F16" s="20">
        <v>0</v>
      </c>
      <c r="G16" s="20">
        <v>1</v>
      </c>
      <c r="H16" s="20">
        <v>0</v>
      </c>
      <c r="I16" s="17" t="s">
        <v>8</v>
      </c>
      <c r="J16" s="104" t="s">
        <v>35</v>
      </c>
    </row>
    <row r="17" spans="1:10" x14ac:dyDescent="0.25">
      <c r="A17" s="14">
        <v>1148</v>
      </c>
      <c r="B17" s="15" t="s">
        <v>273</v>
      </c>
      <c r="C17" s="19">
        <v>23469000</v>
      </c>
      <c r="D17" s="16">
        <v>279607</v>
      </c>
      <c r="E17" s="17" t="s">
        <v>164</v>
      </c>
      <c r="F17" s="20">
        <v>0</v>
      </c>
      <c r="G17" s="20">
        <v>0</v>
      </c>
      <c r="H17" s="20">
        <v>1</v>
      </c>
      <c r="I17" s="17" t="s">
        <v>9</v>
      </c>
      <c r="J17" s="104" t="s">
        <v>35</v>
      </c>
    </row>
    <row r="18" spans="1:10" x14ac:dyDescent="0.25">
      <c r="A18" s="111">
        <v>1146</v>
      </c>
      <c r="B18" s="112" t="s">
        <v>278</v>
      </c>
      <c r="C18" s="113">
        <v>100404000</v>
      </c>
      <c r="D18" s="114">
        <v>205472</v>
      </c>
      <c r="E18" s="115" t="s">
        <v>50</v>
      </c>
      <c r="F18" s="116">
        <v>0.06</v>
      </c>
      <c r="G18" s="116">
        <v>0</v>
      </c>
      <c r="H18" s="116">
        <v>0.94</v>
      </c>
      <c r="I18" s="17" t="s">
        <v>9</v>
      </c>
      <c r="J18" s="104" t="s">
        <v>35</v>
      </c>
    </row>
    <row r="19" spans="1:10" x14ac:dyDescent="0.25">
      <c r="A19" s="46">
        <v>9991</v>
      </c>
      <c r="B19" s="47" t="s">
        <v>716</v>
      </c>
      <c r="C19" s="48"/>
      <c r="D19" s="49">
        <v>709</v>
      </c>
      <c r="E19" s="50" t="s">
        <v>79</v>
      </c>
      <c r="F19" s="51">
        <v>0</v>
      </c>
      <c r="G19" s="51">
        <v>0</v>
      </c>
      <c r="H19" s="51">
        <v>0</v>
      </c>
      <c r="I19" s="50" t="s">
        <v>7</v>
      </c>
      <c r="J19" s="103" t="s">
        <v>35</v>
      </c>
    </row>
    <row r="20" spans="1:10" x14ac:dyDescent="0.25">
      <c r="A20" s="14">
        <v>3755</v>
      </c>
      <c r="B20" s="15" t="s">
        <v>317</v>
      </c>
      <c r="C20" s="19">
        <v>26828000</v>
      </c>
      <c r="D20" s="16">
        <v>69040</v>
      </c>
      <c r="E20" s="17" t="s">
        <v>116</v>
      </c>
      <c r="F20" s="20">
        <v>0</v>
      </c>
      <c r="G20" s="20">
        <v>0</v>
      </c>
      <c r="H20" s="20">
        <v>1</v>
      </c>
      <c r="I20" s="17" t="s">
        <v>9</v>
      </c>
      <c r="J20" s="104" t="s">
        <v>35</v>
      </c>
    </row>
    <row r="21" spans="1:10" x14ac:dyDescent="0.25">
      <c r="A21" s="105">
        <v>1756</v>
      </c>
      <c r="B21" s="106" t="s">
        <v>318</v>
      </c>
      <c r="C21" s="107">
        <v>19290000</v>
      </c>
      <c r="D21" s="108">
        <v>45631</v>
      </c>
      <c r="E21" s="109" t="s">
        <v>71</v>
      </c>
      <c r="F21" s="110">
        <v>0.11</v>
      </c>
      <c r="G21" s="110">
        <v>0</v>
      </c>
      <c r="H21" s="110">
        <v>0.89</v>
      </c>
      <c r="I21" s="17" t="s">
        <v>9</v>
      </c>
      <c r="J21" s="104" t="s">
        <v>35</v>
      </c>
    </row>
    <row r="22" spans="1:10" x14ac:dyDescent="0.25">
      <c r="A22" s="14">
        <v>5595</v>
      </c>
      <c r="B22" s="15" t="s">
        <v>320</v>
      </c>
      <c r="C22" s="19">
        <v>1187000</v>
      </c>
      <c r="D22" s="16">
        <v>3278</v>
      </c>
      <c r="E22" s="17" t="s">
        <v>321</v>
      </c>
      <c r="F22" s="20">
        <v>0</v>
      </c>
      <c r="G22" s="20">
        <v>1</v>
      </c>
      <c r="H22" s="20">
        <v>0</v>
      </c>
      <c r="I22" s="17" t="s">
        <v>8</v>
      </c>
      <c r="J22" s="104" t="s">
        <v>35</v>
      </c>
    </row>
    <row r="23" spans="1:10" x14ac:dyDescent="0.25">
      <c r="A23" s="14">
        <v>5591</v>
      </c>
      <c r="B23" s="15" t="s">
        <v>327</v>
      </c>
      <c r="C23" s="19">
        <v>17141000</v>
      </c>
      <c r="D23" s="16">
        <v>84688</v>
      </c>
      <c r="E23" s="17" t="s">
        <v>265</v>
      </c>
      <c r="F23" s="20">
        <v>0</v>
      </c>
      <c r="G23" s="20">
        <v>1</v>
      </c>
      <c r="H23" s="20">
        <v>0</v>
      </c>
      <c r="I23" s="17" t="s">
        <v>8</v>
      </c>
      <c r="J23" s="104" t="s">
        <v>35</v>
      </c>
    </row>
    <row r="24" spans="1:10" x14ac:dyDescent="0.25">
      <c r="A24" s="14">
        <v>3713</v>
      </c>
      <c r="B24" s="15" t="s">
        <v>338</v>
      </c>
      <c r="C24" s="19">
        <v>13235000</v>
      </c>
      <c r="D24" s="16">
        <v>11623</v>
      </c>
      <c r="E24" s="17" t="s">
        <v>339</v>
      </c>
      <c r="F24" s="20">
        <v>0</v>
      </c>
      <c r="G24" s="20">
        <v>0</v>
      </c>
      <c r="H24" s="20">
        <v>1</v>
      </c>
      <c r="I24" s="17" t="s">
        <v>9</v>
      </c>
      <c r="J24" s="104" t="s">
        <v>35</v>
      </c>
    </row>
    <row r="25" spans="1:10" x14ac:dyDescent="0.25">
      <c r="A25" s="14">
        <v>5577</v>
      </c>
      <c r="B25" s="15" t="s">
        <v>342</v>
      </c>
      <c r="C25" s="19">
        <v>20986000</v>
      </c>
      <c r="D25" s="16">
        <v>78285</v>
      </c>
      <c r="E25" s="17" t="s">
        <v>172</v>
      </c>
      <c r="F25" s="20">
        <v>0</v>
      </c>
      <c r="G25" s="20">
        <v>1</v>
      </c>
      <c r="H25" s="20">
        <v>0</v>
      </c>
      <c r="I25" s="17" t="s">
        <v>8</v>
      </c>
      <c r="J25" s="104" t="s">
        <v>35</v>
      </c>
    </row>
    <row r="26" spans="1:10" x14ac:dyDescent="0.25">
      <c r="A26" s="14">
        <v>49</v>
      </c>
      <c r="B26" s="15" t="s">
        <v>352</v>
      </c>
      <c r="C26" s="19">
        <v>81000</v>
      </c>
      <c r="D26" s="16">
        <v>60</v>
      </c>
      <c r="E26" s="17" t="s">
        <v>52</v>
      </c>
      <c r="F26" s="20">
        <v>0</v>
      </c>
      <c r="G26" s="20">
        <v>0</v>
      </c>
      <c r="H26" s="20">
        <v>1</v>
      </c>
      <c r="I26" s="17" t="s">
        <v>9</v>
      </c>
      <c r="J26" s="104" t="s">
        <v>35</v>
      </c>
    </row>
    <row r="27" spans="1:10" x14ac:dyDescent="0.25">
      <c r="A27" s="14">
        <v>1151</v>
      </c>
      <c r="B27" s="15" t="s">
        <v>353</v>
      </c>
      <c r="C27" s="19">
        <v>10789000</v>
      </c>
      <c r="D27" s="16">
        <v>36622</v>
      </c>
      <c r="E27" s="17" t="s">
        <v>162</v>
      </c>
      <c r="F27" s="20">
        <v>0</v>
      </c>
      <c r="G27" s="20">
        <v>0</v>
      </c>
      <c r="H27" s="20">
        <v>1</v>
      </c>
      <c r="I27" s="17" t="s">
        <v>9</v>
      </c>
      <c r="J27" s="104" t="s">
        <v>35</v>
      </c>
    </row>
    <row r="28" spans="1:10" x14ac:dyDescent="0.25">
      <c r="A28" s="14">
        <v>5512</v>
      </c>
      <c r="B28" s="15" t="s">
        <v>366</v>
      </c>
      <c r="C28" s="19">
        <v>4000</v>
      </c>
      <c r="D28" s="16">
        <v>120</v>
      </c>
      <c r="E28" s="17" t="s">
        <v>116</v>
      </c>
      <c r="F28" s="20">
        <v>0</v>
      </c>
      <c r="G28" s="20">
        <v>1</v>
      </c>
      <c r="H28" s="20">
        <v>0</v>
      </c>
      <c r="I28" s="17" t="s">
        <v>8</v>
      </c>
      <c r="J28" s="104" t="s">
        <v>35</v>
      </c>
    </row>
    <row r="29" spans="1:10" x14ac:dyDescent="0.25">
      <c r="A29" s="14">
        <v>5513</v>
      </c>
      <c r="B29" s="15" t="s">
        <v>367</v>
      </c>
      <c r="C29" s="19">
        <v>5000</v>
      </c>
      <c r="D29" s="16">
        <v>160</v>
      </c>
      <c r="E29" s="17" t="s">
        <v>50</v>
      </c>
      <c r="F29" s="20">
        <v>0</v>
      </c>
      <c r="G29" s="20">
        <v>1</v>
      </c>
      <c r="H29" s="20">
        <v>0</v>
      </c>
      <c r="I29" s="17" t="s">
        <v>8</v>
      </c>
      <c r="J29" s="104" t="s">
        <v>35</v>
      </c>
    </row>
    <row r="30" spans="1:10" x14ac:dyDescent="0.25">
      <c r="A30" s="14">
        <v>593</v>
      </c>
      <c r="B30" s="15" t="s">
        <v>373</v>
      </c>
      <c r="C30" s="19">
        <v>2851000</v>
      </c>
      <c r="D30" s="16">
        <v>220</v>
      </c>
      <c r="E30" s="17" t="s">
        <v>50</v>
      </c>
      <c r="F30" s="20">
        <v>1</v>
      </c>
      <c r="G30" s="20">
        <v>0</v>
      </c>
      <c r="H30" s="20">
        <v>0</v>
      </c>
      <c r="I30" s="17" t="s">
        <v>7</v>
      </c>
      <c r="J30" s="104" t="s">
        <v>35</v>
      </c>
    </row>
    <row r="31" spans="1:10" x14ac:dyDescent="0.25">
      <c r="A31" s="117">
        <v>1994</v>
      </c>
      <c r="B31" s="118" t="s">
        <v>374</v>
      </c>
      <c r="C31" s="119">
        <v>14752000</v>
      </c>
      <c r="D31" s="120">
        <v>91363</v>
      </c>
      <c r="E31" s="121" t="s">
        <v>375</v>
      </c>
      <c r="F31" s="122">
        <v>0.01</v>
      </c>
      <c r="G31" s="122">
        <v>0</v>
      </c>
      <c r="H31" s="122">
        <v>0.99</v>
      </c>
      <c r="I31" s="17" t="s">
        <v>9</v>
      </c>
      <c r="J31" s="104" t="s">
        <v>35</v>
      </c>
    </row>
    <row r="32" spans="1:10" x14ac:dyDescent="0.25">
      <c r="A32" s="14">
        <v>5502</v>
      </c>
      <c r="B32" s="15" t="s">
        <v>386</v>
      </c>
      <c r="C32" s="19">
        <v>4945000</v>
      </c>
      <c r="D32" s="16">
        <v>13527</v>
      </c>
      <c r="E32" s="17" t="s">
        <v>168</v>
      </c>
      <c r="F32" s="20">
        <v>0</v>
      </c>
      <c r="G32" s="20">
        <v>1</v>
      </c>
      <c r="H32" s="20">
        <v>0</v>
      </c>
      <c r="I32" s="17" t="s">
        <v>8</v>
      </c>
      <c r="J32" s="104" t="s">
        <v>35</v>
      </c>
    </row>
    <row r="33" spans="1:10" x14ac:dyDescent="0.25">
      <c r="A33" s="14">
        <v>1988</v>
      </c>
      <c r="B33" s="15" t="s">
        <v>427</v>
      </c>
      <c r="C33" s="19">
        <v>2591000</v>
      </c>
      <c r="D33" s="16">
        <v>15199</v>
      </c>
      <c r="E33" s="17" t="s">
        <v>144</v>
      </c>
      <c r="F33" s="20">
        <v>0</v>
      </c>
      <c r="G33" s="20">
        <v>0</v>
      </c>
      <c r="H33" s="20">
        <v>1</v>
      </c>
      <c r="I33" s="17" t="s">
        <v>9</v>
      </c>
      <c r="J33" s="104" t="s">
        <v>35</v>
      </c>
    </row>
    <row r="34" spans="1:10" x14ac:dyDescent="0.25">
      <c r="A34" s="14">
        <v>5610</v>
      </c>
      <c r="B34" s="15" t="s">
        <v>433</v>
      </c>
      <c r="C34" s="19">
        <v>16239000</v>
      </c>
      <c r="D34" s="16">
        <v>37749</v>
      </c>
      <c r="E34" s="17" t="s">
        <v>265</v>
      </c>
      <c r="F34" s="20">
        <v>0</v>
      </c>
      <c r="G34" s="20">
        <v>1</v>
      </c>
      <c r="H34" s="20">
        <v>0</v>
      </c>
      <c r="I34" s="17" t="s">
        <v>8</v>
      </c>
      <c r="J34" s="104" t="s">
        <v>35</v>
      </c>
    </row>
    <row r="35" spans="1:10" x14ac:dyDescent="0.25">
      <c r="A35" s="14">
        <v>2335</v>
      </c>
      <c r="B35" s="53" t="s">
        <v>457</v>
      </c>
      <c r="C35" s="19">
        <v>286000</v>
      </c>
      <c r="D35" s="16">
        <v>2382</v>
      </c>
      <c r="E35" s="17" t="s">
        <v>42</v>
      </c>
      <c r="F35" s="20">
        <v>0</v>
      </c>
      <c r="G35" s="20">
        <v>1</v>
      </c>
      <c r="H35" s="20">
        <v>0</v>
      </c>
      <c r="I35" s="17" t="s">
        <v>8</v>
      </c>
      <c r="J35" s="104" t="s">
        <v>35</v>
      </c>
    </row>
    <row r="36" spans="1:10" x14ac:dyDescent="0.25">
      <c r="A36" s="14">
        <v>2341</v>
      </c>
      <c r="B36" s="53" t="s">
        <v>458</v>
      </c>
      <c r="C36" s="19">
        <v>286000</v>
      </c>
      <c r="D36" s="16">
        <v>2330</v>
      </c>
      <c r="E36" s="17" t="s">
        <v>42</v>
      </c>
      <c r="F36" s="20">
        <v>0</v>
      </c>
      <c r="G36" s="20">
        <v>1</v>
      </c>
      <c r="H36" s="20">
        <v>0</v>
      </c>
      <c r="I36" s="17" t="s">
        <v>8</v>
      </c>
      <c r="J36" s="104" t="s">
        <v>35</v>
      </c>
    </row>
    <row r="37" spans="1:10" x14ac:dyDescent="0.25">
      <c r="A37" s="14">
        <v>2336</v>
      </c>
      <c r="B37" s="53" t="s">
        <v>459</v>
      </c>
      <c r="C37" s="19">
        <v>286000</v>
      </c>
      <c r="D37" s="16">
        <v>2382</v>
      </c>
      <c r="E37" s="17" t="s">
        <v>42</v>
      </c>
      <c r="F37" s="20">
        <v>0</v>
      </c>
      <c r="G37" s="20">
        <v>1</v>
      </c>
      <c r="H37" s="20">
        <v>0</v>
      </c>
      <c r="I37" s="17" t="s">
        <v>8</v>
      </c>
      <c r="J37" s="104" t="s">
        <v>35</v>
      </c>
    </row>
    <row r="38" spans="1:10" x14ac:dyDescent="0.25">
      <c r="A38" s="14">
        <v>2340</v>
      </c>
      <c r="B38" s="53" t="s">
        <v>460</v>
      </c>
      <c r="C38" s="19">
        <v>286000</v>
      </c>
      <c r="D38" s="16">
        <v>2330</v>
      </c>
      <c r="E38" s="17" t="s">
        <v>42</v>
      </c>
      <c r="F38" s="20">
        <v>0</v>
      </c>
      <c r="G38" s="20">
        <v>1</v>
      </c>
      <c r="H38" s="20">
        <v>0</v>
      </c>
      <c r="I38" s="17" t="s">
        <v>8</v>
      </c>
      <c r="J38" s="104" t="s">
        <v>35</v>
      </c>
    </row>
    <row r="39" spans="1:10" x14ac:dyDescent="0.25">
      <c r="A39" s="14">
        <v>2337</v>
      </c>
      <c r="B39" s="53" t="s">
        <v>461</v>
      </c>
      <c r="C39" s="19">
        <v>286000</v>
      </c>
      <c r="D39" s="16">
        <v>2382</v>
      </c>
      <c r="E39" s="17" t="s">
        <v>42</v>
      </c>
      <c r="F39" s="20">
        <v>0</v>
      </c>
      <c r="G39" s="20">
        <v>1</v>
      </c>
      <c r="H39" s="20">
        <v>0</v>
      </c>
      <c r="I39" s="17" t="s">
        <v>8</v>
      </c>
      <c r="J39" s="104" t="s">
        <v>35</v>
      </c>
    </row>
    <row r="40" spans="1:10" x14ac:dyDescent="0.25">
      <c r="A40" s="14">
        <v>2339</v>
      </c>
      <c r="B40" s="53" t="s">
        <v>462</v>
      </c>
      <c r="C40" s="19">
        <v>286000</v>
      </c>
      <c r="D40" s="16">
        <v>1536</v>
      </c>
      <c r="E40" s="17" t="s">
        <v>42</v>
      </c>
      <c r="F40" s="20">
        <v>0</v>
      </c>
      <c r="G40" s="20">
        <v>1</v>
      </c>
      <c r="H40" s="20">
        <v>0</v>
      </c>
      <c r="I40" s="17" t="s">
        <v>8</v>
      </c>
      <c r="J40" s="104" t="s">
        <v>35</v>
      </c>
    </row>
    <row r="41" spans="1:10" x14ac:dyDescent="0.25">
      <c r="A41" s="14">
        <v>2338</v>
      </c>
      <c r="B41" s="53" t="s">
        <v>463</v>
      </c>
      <c r="C41" s="19">
        <v>286000</v>
      </c>
      <c r="D41" s="16">
        <v>1536</v>
      </c>
      <c r="E41" s="17" t="s">
        <v>42</v>
      </c>
      <c r="F41" s="20">
        <v>0</v>
      </c>
      <c r="G41" s="20">
        <v>1</v>
      </c>
      <c r="H41" s="20">
        <v>0</v>
      </c>
      <c r="I41" s="17" t="s">
        <v>8</v>
      </c>
      <c r="J41" s="104" t="s">
        <v>35</v>
      </c>
    </row>
    <row r="42" spans="1:10" x14ac:dyDescent="0.25">
      <c r="A42" s="14">
        <v>2350</v>
      </c>
      <c r="B42" s="53" t="s">
        <v>464</v>
      </c>
      <c r="C42" s="19">
        <v>286000</v>
      </c>
      <c r="D42" s="16">
        <v>2444</v>
      </c>
      <c r="E42" s="17" t="s">
        <v>42</v>
      </c>
      <c r="F42" s="20">
        <v>0</v>
      </c>
      <c r="G42" s="20">
        <v>1</v>
      </c>
      <c r="H42" s="20">
        <v>0</v>
      </c>
      <c r="I42" s="17" t="s">
        <v>8</v>
      </c>
      <c r="J42" s="104" t="s">
        <v>35</v>
      </c>
    </row>
    <row r="43" spans="1:10" x14ac:dyDescent="0.25">
      <c r="A43" s="14">
        <v>2351</v>
      </c>
      <c r="B43" s="53" t="s">
        <v>465</v>
      </c>
      <c r="C43" s="19">
        <v>286000</v>
      </c>
      <c r="D43" s="16">
        <v>2444</v>
      </c>
      <c r="E43" s="17" t="s">
        <v>42</v>
      </c>
      <c r="F43" s="20">
        <v>0</v>
      </c>
      <c r="G43" s="20">
        <v>1</v>
      </c>
      <c r="H43" s="20">
        <v>0</v>
      </c>
      <c r="I43" s="17" t="s">
        <v>8</v>
      </c>
      <c r="J43" s="104" t="s">
        <v>35</v>
      </c>
    </row>
    <row r="44" spans="1:10" x14ac:dyDescent="0.25">
      <c r="A44" s="14">
        <v>2349</v>
      </c>
      <c r="B44" s="53" t="s">
        <v>466</v>
      </c>
      <c r="C44" s="19">
        <v>286000</v>
      </c>
      <c r="D44" s="16">
        <v>2444</v>
      </c>
      <c r="E44" s="17" t="s">
        <v>42</v>
      </c>
      <c r="F44" s="20">
        <v>0</v>
      </c>
      <c r="G44" s="20">
        <v>1</v>
      </c>
      <c r="H44" s="20">
        <v>0</v>
      </c>
      <c r="I44" s="17" t="s">
        <v>8</v>
      </c>
      <c r="J44" s="104" t="s">
        <v>35</v>
      </c>
    </row>
    <row r="45" spans="1:10" x14ac:dyDescent="0.25">
      <c r="A45" s="14">
        <v>2348</v>
      </c>
      <c r="B45" s="53" t="s">
        <v>467</v>
      </c>
      <c r="C45" s="19">
        <v>286000</v>
      </c>
      <c r="D45" s="16">
        <v>2444</v>
      </c>
      <c r="E45" s="17" t="s">
        <v>42</v>
      </c>
      <c r="F45" s="20">
        <v>0</v>
      </c>
      <c r="G45" s="20">
        <v>1</v>
      </c>
      <c r="H45" s="20">
        <v>0</v>
      </c>
      <c r="I45" s="17" t="s">
        <v>8</v>
      </c>
      <c r="J45" s="104" t="s">
        <v>35</v>
      </c>
    </row>
    <row r="46" spans="1:10" x14ac:dyDescent="0.25">
      <c r="A46" s="14">
        <v>2347</v>
      </c>
      <c r="B46" s="53" t="s">
        <v>468</v>
      </c>
      <c r="C46" s="19">
        <v>1578000</v>
      </c>
      <c r="D46" s="16">
        <v>13998</v>
      </c>
      <c r="E46" s="17" t="s">
        <v>42</v>
      </c>
      <c r="F46" s="20">
        <v>0</v>
      </c>
      <c r="G46" s="20">
        <v>1</v>
      </c>
      <c r="H46" s="20">
        <v>0</v>
      </c>
      <c r="I46" s="17" t="s">
        <v>8</v>
      </c>
      <c r="J46" s="104" t="s">
        <v>35</v>
      </c>
    </row>
    <row r="47" spans="1:10" x14ac:dyDescent="0.25">
      <c r="A47" s="14">
        <v>2346</v>
      </c>
      <c r="B47" s="53" t="s">
        <v>469</v>
      </c>
      <c r="C47" s="19">
        <v>1178000</v>
      </c>
      <c r="D47" s="16">
        <v>13808</v>
      </c>
      <c r="E47" s="17" t="s">
        <v>42</v>
      </c>
      <c r="F47" s="20">
        <v>0</v>
      </c>
      <c r="G47" s="20">
        <v>1</v>
      </c>
      <c r="H47" s="20">
        <v>0</v>
      </c>
      <c r="I47" s="17" t="s">
        <v>8</v>
      </c>
      <c r="J47" s="104" t="s">
        <v>35</v>
      </c>
    </row>
    <row r="48" spans="1:10" x14ac:dyDescent="0.25">
      <c r="A48" s="14">
        <v>2352</v>
      </c>
      <c r="B48" s="53" t="s">
        <v>470</v>
      </c>
      <c r="C48" s="19">
        <v>286000</v>
      </c>
      <c r="D48" s="16">
        <v>2444</v>
      </c>
      <c r="E48" s="17" t="s">
        <v>42</v>
      </c>
      <c r="F48" s="20">
        <v>0</v>
      </c>
      <c r="G48" s="20">
        <v>1</v>
      </c>
      <c r="H48" s="20">
        <v>0</v>
      </c>
      <c r="I48" s="17" t="s">
        <v>8</v>
      </c>
      <c r="J48" s="104" t="s">
        <v>35</v>
      </c>
    </row>
    <row r="49" spans="1:10" x14ac:dyDescent="0.25">
      <c r="A49" s="14">
        <v>2353</v>
      </c>
      <c r="B49" s="53" t="s">
        <v>473</v>
      </c>
      <c r="C49" s="19">
        <v>286000</v>
      </c>
      <c r="D49" s="16">
        <v>2444</v>
      </c>
      <c r="E49" s="17" t="s">
        <v>42</v>
      </c>
      <c r="F49" s="20">
        <v>0</v>
      </c>
      <c r="G49" s="20">
        <v>1</v>
      </c>
      <c r="H49" s="20">
        <v>0</v>
      </c>
      <c r="I49" s="17" t="s">
        <v>8</v>
      </c>
      <c r="J49" s="104" t="s">
        <v>35</v>
      </c>
    </row>
    <row r="50" spans="1:10" x14ac:dyDescent="0.25">
      <c r="A50" s="14">
        <v>2343</v>
      </c>
      <c r="B50" s="53" t="s">
        <v>474</v>
      </c>
      <c r="C50" s="19">
        <v>286000</v>
      </c>
      <c r="D50" s="16">
        <v>2330</v>
      </c>
      <c r="E50" s="17" t="s">
        <v>42</v>
      </c>
      <c r="F50" s="20">
        <v>0</v>
      </c>
      <c r="G50" s="20">
        <v>1</v>
      </c>
      <c r="H50" s="20">
        <v>0</v>
      </c>
      <c r="I50" s="17" t="s">
        <v>8</v>
      </c>
      <c r="J50" s="104" t="s">
        <v>35</v>
      </c>
    </row>
    <row r="51" spans="1:10" x14ac:dyDescent="0.25">
      <c r="A51" s="14">
        <v>2354</v>
      </c>
      <c r="B51" s="53" t="s">
        <v>475</v>
      </c>
      <c r="C51" s="19">
        <v>286000</v>
      </c>
      <c r="D51" s="16">
        <v>2444</v>
      </c>
      <c r="E51" s="17" t="s">
        <v>42</v>
      </c>
      <c r="F51" s="20">
        <v>0</v>
      </c>
      <c r="G51" s="20">
        <v>1</v>
      </c>
      <c r="H51" s="20">
        <v>0</v>
      </c>
      <c r="I51" s="17" t="s">
        <v>8</v>
      </c>
      <c r="J51" s="104" t="s">
        <v>35</v>
      </c>
    </row>
    <row r="52" spans="1:10" x14ac:dyDescent="0.25">
      <c r="A52" s="14">
        <v>2342</v>
      </c>
      <c r="B52" s="53" t="s">
        <v>476</v>
      </c>
      <c r="C52" s="19">
        <v>286000</v>
      </c>
      <c r="D52" s="16">
        <v>2382</v>
      </c>
      <c r="E52" s="17" t="s">
        <v>42</v>
      </c>
      <c r="F52" s="20">
        <v>0</v>
      </c>
      <c r="G52" s="20">
        <v>1</v>
      </c>
      <c r="H52" s="20">
        <v>0</v>
      </c>
      <c r="I52" s="17" t="s">
        <v>8</v>
      </c>
      <c r="J52" s="104" t="s">
        <v>35</v>
      </c>
    </row>
    <row r="53" spans="1:10" x14ac:dyDescent="0.25">
      <c r="A53" s="14">
        <v>1170</v>
      </c>
      <c r="B53" s="15" t="s">
        <v>535</v>
      </c>
      <c r="C53" s="19">
        <v>45000</v>
      </c>
      <c r="D53" s="16">
        <v>67</v>
      </c>
      <c r="E53" s="17" t="s">
        <v>56</v>
      </c>
      <c r="F53" s="20">
        <v>0</v>
      </c>
      <c r="G53" s="20">
        <v>0</v>
      </c>
      <c r="H53" s="20">
        <v>1</v>
      </c>
      <c r="I53" s="17" t="s">
        <v>9</v>
      </c>
      <c r="J53" s="104" t="s">
        <v>35</v>
      </c>
    </row>
    <row r="54" spans="1:10" x14ac:dyDescent="0.25">
      <c r="A54" s="14">
        <v>5562</v>
      </c>
      <c r="B54" s="15" t="s">
        <v>543</v>
      </c>
      <c r="C54" s="19">
        <v>23775000</v>
      </c>
      <c r="D54" s="16">
        <v>34565</v>
      </c>
      <c r="E54" s="17" t="s">
        <v>265</v>
      </c>
      <c r="F54" s="20">
        <v>0</v>
      </c>
      <c r="G54" s="20">
        <v>1</v>
      </c>
      <c r="H54" s="20">
        <v>0</v>
      </c>
      <c r="I54" s="17" t="s">
        <v>8</v>
      </c>
      <c r="J54" s="104" t="s">
        <v>35</v>
      </c>
    </row>
    <row r="55" spans="1:10" x14ac:dyDescent="0.25">
      <c r="A55" s="14">
        <v>5561</v>
      </c>
      <c r="B55" s="15" t="s">
        <v>544</v>
      </c>
      <c r="C55" s="19">
        <v>9601000</v>
      </c>
      <c r="D55" s="16">
        <v>34647</v>
      </c>
      <c r="E55" s="17" t="s">
        <v>164</v>
      </c>
      <c r="F55" s="20">
        <v>0</v>
      </c>
      <c r="G55" s="20">
        <v>1</v>
      </c>
      <c r="H55" s="20">
        <v>0</v>
      </c>
      <c r="I55" s="17" t="s">
        <v>8</v>
      </c>
      <c r="J55" s="104" t="s">
        <v>35</v>
      </c>
    </row>
    <row r="56" spans="1:10" x14ac:dyDescent="0.25">
      <c r="A56" s="14">
        <v>3711</v>
      </c>
      <c r="B56" s="15" t="s">
        <v>546</v>
      </c>
      <c r="C56" s="19">
        <v>26120000</v>
      </c>
      <c r="D56" s="16">
        <v>65893</v>
      </c>
      <c r="E56" s="17" t="s">
        <v>513</v>
      </c>
      <c r="F56" s="20">
        <v>0</v>
      </c>
      <c r="G56" s="20">
        <v>0</v>
      </c>
      <c r="H56" s="20">
        <v>1</v>
      </c>
      <c r="I56" s="17" t="s">
        <v>9</v>
      </c>
      <c r="J56" s="104" t="s">
        <v>35</v>
      </c>
    </row>
    <row r="57" spans="1:10" x14ac:dyDescent="0.25">
      <c r="A57" s="46">
        <v>2167</v>
      </c>
      <c r="B57" s="47" t="s">
        <v>725</v>
      </c>
      <c r="C57" s="48">
        <v>403000</v>
      </c>
      <c r="D57" s="49">
        <v>3397</v>
      </c>
      <c r="E57" s="50" t="s">
        <v>54</v>
      </c>
      <c r="F57" s="51">
        <v>0</v>
      </c>
      <c r="G57" s="51">
        <v>1</v>
      </c>
      <c r="H57" s="51">
        <v>0</v>
      </c>
      <c r="I57" s="50" t="s">
        <v>8</v>
      </c>
      <c r="J57" s="103" t="s">
        <v>35</v>
      </c>
    </row>
    <row r="58" spans="1:10" x14ac:dyDescent="0.25">
      <c r="A58" s="46">
        <v>2168</v>
      </c>
      <c r="B58" s="47" t="s">
        <v>726</v>
      </c>
      <c r="C58" s="48">
        <v>18000</v>
      </c>
      <c r="D58" s="49">
        <v>456</v>
      </c>
      <c r="E58" s="50" t="s">
        <v>54</v>
      </c>
      <c r="F58" s="51">
        <v>0</v>
      </c>
      <c r="G58" s="51">
        <v>1</v>
      </c>
      <c r="H58" s="51">
        <v>0</v>
      </c>
      <c r="I58" s="50" t="s">
        <v>8</v>
      </c>
      <c r="J58" s="103" t="s">
        <v>35</v>
      </c>
    </row>
    <row r="59" spans="1:10" x14ac:dyDescent="0.25">
      <c r="A59" s="14">
        <v>606</v>
      </c>
      <c r="B59" s="15" t="s">
        <v>554</v>
      </c>
      <c r="C59" s="19">
        <v>6781000</v>
      </c>
      <c r="D59" s="16">
        <v>38049</v>
      </c>
      <c r="E59" s="17" t="s">
        <v>61</v>
      </c>
      <c r="F59" s="20">
        <v>0</v>
      </c>
      <c r="G59" s="20">
        <v>1</v>
      </c>
      <c r="H59" s="20">
        <v>0</v>
      </c>
      <c r="I59" s="17" t="s">
        <v>8</v>
      </c>
      <c r="J59" s="104" t="s">
        <v>35</v>
      </c>
    </row>
    <row r="60" spans="1:10" x14ac:dyDescent="0.25">
      <c r="A60" s="14">
        <v>3733</v>
      </c>
      <c r="B60" s="15" t="s">
        <v>557</v>
      </c>
      <c r="C60" s="19">
        <v>3387000</v>
      </c>
      <c r="D60" s="16">
        <v>2020</v>
      </c>
      <c r="E60" s="17" t="s">
        <v>102</v>
      </c>
      <c r="F60" s="20">
        <v>0</v>
      </c>
      <c r="G60" s="20">
        <v>0</v>
      </c>
      <c r="H60" s="20">
        <v>1</v>
      </c>
      <c r="I60" s="17" t="s">
        <v>9</v>
      </c>
      <c r="J60" s="104" t="s">
        <v>35</v>
      </c>
    </row>
    <row r="61" spans="1:10" x14ac:dyDescent="0.25">
      <c r="A61" s="14">
        <v>5507</v>
      </c>
      <c r="B61" s="15" t="s">
        <v>561</v>
      </c>
      <c r="C61" s="19">
        <v>24584000</v>
      </c>
      <c r="D61" s="16">
        <v>37490</v>
      </c>
      <c r="E61" s="17" t="s">
        <v>130</v>
      </c>
      <c r="F61" s="20">
        <v>0</v>
      </c>
      <c r="G61" s="20">
        <v>1</v>
      </c>
      <c r="H61" s="20">
        <v>0</v>
      </c>
      <c r="I61" s="17" t="s">
        <v>8</v>
      </c>
      <c r="J61" s="104" t="s">
        <v>35</v>
      </c>
    </row>
    <row r="62" spans="1:10" x14ac:dyDescent="0.25">
      <c r="A62" s="14">
        <v>1164</v>
      </c>
      <c r="B62" s="15" t="s">
        <v>588</v>
      </c>
      <c r="C62" s="19">
        <v>6812000</v>
      </c>
      <c r="D62" s="16">
        <v>13837</v>
      </c>
      <c r="E62" s="17" t="s">
        <v>112</v>
      </c>
      <c r="F62" s="20">
        <v>0</v>
      </c>
      <c r="G62" s="20">
        <v>0</v>
      </c>
      <c r="H62" s="20">
        <v>1</v>
      </c>
      <c r="I62" s="17" t="s">
        <v>9</v>
      </c>
      <c r="J62" s="104" t="s">
        <v>35</v>
      </c>
    </row>
    <row r="63" spans="1:10" x14ac:dyDescent="0.25">
      <c r="A63" s="117">
        <v>3759</v>
      </c>
      <c r="B63" s="118" t="s">
        <v>594</v>
      </c>
      <c r="C63" s="119">
        <v>22262000</v>
      </c>
      <c r="D63" s="120">
        <v>60094</v>
      </c>
      <c r="E63" s="121" t="s">
        <v>77</v>
      </c>
      <c r="F63" s="122">
        <v>0.23</v>
      </c>
      <c r="G63" s="122">
        <v>0</v>
      </c>
      <c r="H63" s="122">
        <v>0.77</v>
      </c>
      <c r="I63" s="17" t="s">
        <v>9</v>
      </c>
      <c r="J63" s="123" t="s">
        <v>35</v>
      </c>
    </row>
    <row r="64" spans="1:10" x14ac:dyDescent="0.25">
      <c r="A64" s="14">
        <v>3760</v>
      </c>
      <c r="B64" s="15" t="s">
        <v>595</v>
      </c>
      <c r="C64" s="19">
        <v>20962000</v>
      </c>
      <c r="D64" s="16">
        <v>64198</v>
      </c>
      <c r="E64" s="17" t="s">
        <v>142</v>
      </c>
      <c r="F64" s="20">
        <v>0</v>
      </c>
      <c r="G64" s="20">
        <v>0</v>
      </c>
      <c r="H64" s="20">
        <v>1</v>
      </c>
      <c r="I64" s="17" t="s">
        <v>9</v>
      </c>
      <c r="J64" s="104" t="s">
        <v>35</v>
      </c>
    </row>
    <row r="65" spans="1:11" x14ac:dyDescent="0.25">
      <c r="A65" s="124">
        <v>3758</v>
      </c>
      <c r="B65" s="125" t="s">
        <v>596</v>
      </c>
      <c r="C65" s="126">
        <v>54359000</v>
      </c>
      <c r="D65" s="127">
        <v>72517</v>
      </c>
      <c r="E65" s="128" t="s">
        <v>71</v>
      </c>
      <c r="F65" s="129">
        <v>1</v>
      </c>
      <c r="G65" s="129">
        <v>0</v>
      </c>
      <c r="H65" s="129">
        <v>0</v>
      </c>
      <c r="I65" s="128" t="s">
        <v>7</v>
      </c>
      <c r="J65" s="130" t="s">
        <v>35</v>
      </c>
    </row>
    <row r="66" spans="1:11" x14ac:dyDescent="0.25">
      <c r="A66" s="124">
        <v>604</v>
      </c>
      <c r="B66" s="125" t="s">
        <v>597</v>
      </c>
      <c r="C66" s="126">
        <v>1591000</v>
      </c>
      <c r="D66" s="127">
        <v>1937</v>
      </c>
      <c r="E66" s="128" t="s">
        <v>88</v>
      </c>
      <c r="F66" s="129">
        <v>1</v>
      </c>
      <c r="G66" s="129">
        <v>0</v>
      </c>
      <c r="H66" s="129">
        <v>0</v>
      </c>
      <c r="I66" s="128" t="s">
        <v>7</v>
      </c>
      <c r="J66" s="130" t="s">
        <v>35</v>
      </c>
    </row>
    <row r="67" spans="1:11" x14ac:dyDescent="0.25">
      <c r="A67" s="14">
        <v>5307</v>
      </c>
      <c r="B67" s="15" t="s">
        <v>613</v>
      </c>
      <c r="C67" s="19">
        <v>137321000</v>
      </c>
      <c r="D67" s="16">
        <v>287419</v>
      </c>
      <c r="E67" s="17" t="s">
        <v>246</v>
      </c>
      <c r="F67" s="20">
        <v>0</v>
      </c>
      <c r="G67" s="20">
        <v>1</v>
      </c>
      <c r="H67" s="20">
        <v>0</v>
      </c>
      <c r="I67" s="17" t="s">
        <v>8</v>
      </c>
      <c r="J67" s="104" t="s">
        <v>35</v>
      </c>
    </row>
    <row r="68" spans="1:11" x14ac:dyDescent="0.25">
      <c r="A68" s="14">
        <v>5320</v>
      </c>
      <c r="B68" s="15" t="s">
        <v>614</v>
      </c>
      <c r="C68" s="19">
        <v>5073000</v>
      </c>
      <c r="D68" s="16">
        <v>1667</v>
      </c>
      <c r="E68" s="17" t="s">
        <v>144</v>
      </c>
      <c r="F68" s="20">
        <v>0</v>
      </c>
      <c r="G68" s="20">
        <v>1</v>
      </c>
      <c r="H68" s="20">
        <v>0</v>
      </c>
      <c r="I68" s="17" t="s">
        <v>8</v>
      </c>
      <c r="J68" s="104" t="s">
        <v>35</v>
      </c>
    </row>
    <row r="69" spans="1:11" x14ac:dyDescent="0.25">
      <c r="A69" s="124">
        <v>2144</v>
      </c>
      <c r="B69" s="125" t="s">
        <v>616</v>
      </c>
      <c r="C69" s="126">
        <v>14709000</v>
      </c>
      <c r="D69" s="127">
        <v>30979</v>
      </c>
      <c r="E69" s="128" t="s">
        <v>56</v>
      </c>
      <c r="F69" s="129">
        <v>0.03</v>
      </c>
      <c r="G69" s="129">
        <v>0.97</v>
      </c>
      <c r="H69" s="129">
        <v>0</v>
      </c>
      <c r="I69" s="128" t="s">
        <v>8</v>
      </c>
      <c r="J69" s="130" t="s">
        <v>35</v>
      </c>
    </row>
    <row r="70" spans="1:11" x14ac:dyDescent="0.25">
      <c r="A70" s="14">
        <v>1693</v>
      </c>
      <c r="B70" s="15" t="s">
        <v>620</v>
      </c>
      <c r="C70" s="19">
        <v>1504000</v>
      </c>
      <c r="D70" s="16">
        <v>24142</v>
      </c>
      <c r="E70" s="17" t="s">
        <v>229</v>
      </c>
      <c r="F70" s="20">
        <v>0</v>
      </c>
      <c r="G70" s="20">
        <v>0</v>
      </c>
      <c r="H70" s="20">
        <v>1</v>
      </c>
      <c r="I70" s="17" t="s">
        <v>9</v>
      </c>
      <c r="J70" s="104" t="s">
        <v>35</v>
      </c>
    </row>
    <row r="71" spans="1:11" x14ac:dyDescent="0.25">
      <c r="A71" s="14">
        <v>1154</v>
      </c>
      <c r="B71" s="15" t="s">
        <v>632</v>
      </c>
      <c r="C71" s="19">
        <v>39094000</v>
      </c>
      <c r="D71" s="16">
        <v>433863</v>
      </c>
      <c r="E71" s="17" t="s">
        <v>71</v>
      </c>
      <c r="F71" s="20">
        <v>0</v>
      </c>
      <c r="G71" s="20">
        <v>0</v>
      </c>
      <c r="H71" s="20">
        <v>1</v>
      </c>
      <c r="I71" s="17" t="s">
        <v>9</v>
      </c>
      <c r="J71" s="104" t="s">
        <v>35</v>
      </c>
    </row>
    <row r="72" spans="1:11" x14ac:dyDescent="0.25">
      <c r="A72" s="14">
        <v>813</v>
      </c>
      <c r="B72" s="15" t="s">
        <v>634</v>
      </c>
      <c r="C72" s="19">
        <v>1972000</v>
      </c>
      <c r="D72" s="16">
        <v>5028</v>
      </c>
      <c r="E72" s="17" t="s">
        <v>61</v>
      </c>
      <c r="F72" s="20">
        <v>0</v>
      </c>
      <c r="G72" s="20">
        <v>1</v>
      </c>
      <c r="H72" s="20">
        <v>0</v>
      </c>
      <c r="I72" s="17" t="s">
        <v>8</v>
      </c>
      <c r="J72" s="104" t="s">
        <v>35</v>
      </c>
    </row>
    <row r="73" spans="1:11" x14ac:dyDescent="0.25">
      <c r="A73" s="124">
        <v>2367</v>
      </c>
      <c r="B73" s="125" t="s">
        <v>638</v>
      </c>
      <c r="C73" s="126">
        <v>899000</v>
      </c>
      <c r="D73" s="127">
        <v>7591</v>
      </c>
      <c r="E73" s="128" t="s">
        <v>85</v>
      </c>
      <c r="F73" s="129">
        <v>0</v>
      </c>
      <c r="G73" s="129">
        <v>1</v>
      </c>
      <c r="H73" s="129">
        <v>0</v>
      </c>
      <c r="I73" s="128" t="s">
        <v>8</v>
      </c>
      <c r="J73" s="130" t="s">
        <v>35</v>
      </c>
    </row>
    <row r="74" spans="1:11" x14ac:dyDescent="0.25">
      <c r="A74" s="14">
        <v>815</v>
      </c>
      <c r="B74" s="15" t="s">
        <v>641</v>
      </c>
      <c r="C74" s="19">
        <v>3895000</v>
      </c>
      <c r="D74" s="16">
        <v>4273</v>
      </c>
      <c r="E74" s="17" t="s">
        <v>61</v>
      </c>
      <c r="F74" s="20">
        <v>0</v>
      </c>
      <c r="G74" s="20">
        <v>1</v>
      </c>
      <c r="H74" s="20">
        <v>0</v>
      </c>
      <c r="I74" s="17" t="s">
        <v>8</v>
      </c>
      <c r="J74" s="104" t="s">
        <v>35</v>
      </c>
    </row>
    <row r="75" spans="1:11" x14ac:dyDescent="0.25">
      <c r="A75" s="14">
        <v>7147</v>
      </c>
      <c r="B75" s="15" t="s">
        <v>646</v>
      </c>
      <c r="C75" s="19">
        <v>1276000</v>
      </c>
      <c r="D75" s="16">
        <v>5637</v>
      </c>
      <c r="E75" s="17" t="s">
        <v>63</v>
      </c>
      <c r="F75" s="20">
        <v>0</v>
      </c>
      <c r="G75" s="20">
        <v>1</v>
      </c>
      <c r="H75" s="20">
        <v>0</v>
      </c>
      <c r="I75" s="17" t="s">
        <v>8</v>
      </c>
      <c r="J75" s="104" t="s">
        <v>35</v>
      </c>
    </row>
    <row r="76" spans="1:11" x14ac:dyDescent="0.25">
      <c r="A76" s="14">
        <v>831</v>
      </c>
      <c r="B76" s="15" t="s">
        <v>647</v>
      </c>
      <c r="C76" s="19">
        <v>351000</v>
      </c>
      <c r="D76" s="16">
        <v>1026</v>
      </c>
      <c r="E76" s="17" t="s">
        <v>321</v>
      </c>
      <c r="F76" s="20">
        <v>0</v>
      </c>
      <c r="G76" s="20">
        <v>1</v>
      </c>
      <c r="H76" s="20">
        <v>0</v>
      </c>
      <c r="I76" s="17" t="s">
        <v>8</v>
      </c>
      <c r="J76" s="104" t="s">
        <v>35</v>
      </c>
    </row>
    <row r="77" spans="1:11" x14ac:dyDescent="0.25">
      <c r="A77" s="14">
        <v>5532</v>
      </c>
      <c r="B77" s="15" t="s">
        <v>650</v>
      </c>
      <c r="C77" s="131">
        <v>3667200</v>
      </c>
      <c r="D77" s="16">
        <v>19200</v>
      </c>
      <c r="E77" s="17" t="s">
        <v>130</v>
      </c>
      <c r="F77" s="20">
        <v>0</v>
      </c>
      <c r="G77" s="20">
        <v>1</v>
      </c>
      <c r="H77" s="20">
        <v>0</v>
      </c>
      <c r="I77" s="17" t="s">
        <v>8</v>
      </c>
      <c r="J77" s="104" t="s">
        <v>35</v>
      </c>
      <c r="K77" t="s">
        <v>731</v>
      </c>
    </row>
    <row r="78" spans="1:11" x14ac:dyDescent="0.25">
      <c r="A78" s="14">
        <v>5533</v>
      </c>
      <c r="B78" s="15" t="s">
        <v>651</v>
      </c>
      <c r="C78" s="19">
        <v>109000</v>
      </c>
      <c r="D78" s="16">
        <v>93</v>
      </c>
      <c r="E78" s="17">
        <v>2018</v>
      </c>
      <c r="F78" s="20">
        <v>0</v>
      </c>
      <c r="G78" s="20">
        <v>1</v>
      </c>
      <c r="H78" s="20">
        <v>0</v>
      </c>
      <c r="I78" s="17" t="s">
        <v>8</v>
      </c>
      <c r="J78" s="104" t="s">
        <v>35</v>
      </c>
    </row>
    <row r="79" spans="1:11" x14ac:dyDescent="0.25">
      <c r="A79" s="14">
        <v>5534</v>
      </c>
      <c r="B79" s="15" t="s">
        <v>652</v>
      </c>
      <c r="C79" s="19">
        <v>109000</v>
      </c>
      <c r="D79" s="16">
        <v>134</v>
      </c>
      <c r="E79" s="17" t="s">
        <v>61</v>
      </c>
      <c r="F79" s="20">
        <v>0</v>
      </c>
      <c r="G79" s="20">
        <v>1</v>
      </c>
      <c r="H79" s="20">
        <v>0</v>
      </c>
      <c r="I79" s="17" t="s">
        <v>8</v>
      </c>
      <c r="J79" s="104" t="s">
        <v>35</v>
      </c>
    </row>
    <row r="80" spans="1:11" x14ac:dyDescent="0.25">
      <c r="A80" s="14">
        <v>5535</v>
      </c>
      <c r="B80" s="15" t="s">
        <v>653</v>
      </c>
      <c r="C80" s="19">
        <v>1333000</v>
      </c>
      <c r="D80" s="16">
        <v>3992</v>
      </c>
      <c r="E80" s="17" t="s">
        <v>142</v>
      </c>
      <c r="F80" s="20">
        <v>0</v>
      </c>
      <c r="G80" s="20">
        <v>1</v>
      </c>
      <c r="H80" s="20">
        <v>0</v>
      </c>
      <c r="I80" s="17" t="s">
        <v>8</v>
      </c>
      <c r="J80" s="104" t="s">
        <v>35</v>
      </c>
    </row>
    <row r="81" spans="1:10" x14ac:dyDescent="0.25">
      <c r="A81" s="14">
        <v>1150</v>
      </c>
      <c r="B81" s="106" t="s">
        <v>663</v>
      </c>
      <c r="C81" s="107">
        <v>452280000</v>
      </c>
      <c r="D81" s="108">
        <v>1563362</v>
      </c>
      <c r="E81" s="109" t="s">
        <v>73</v>
      </c>
      <c r="F81" s="110">
        <v>0.03</v>
      </c>
      <c r="G81" s="110">
        <v>0</v>
      </c>
      <c r="H81" s="110">
        <v>0.97</v>
      </c>
      <c r="I81" s="17" t="s">
        <v>9</v>
      </c>
      <c r="J81" s="104" t="s">
        <v>35</v>
      </c>
    </row>
    <row r="82" spans="1:10" x14ac:dyDescent="0.25">
      <c r="A82" s="14">
        <v>3714</v>
      </c>
      <c r="B82" s="15" t="s">
        <v>664</v>
      </c>
      <c r="C82" s="19">
        <v>25860000</v>
      </c>
      <c r="D82" s="16">
        <v>68637</v>
      </c>
      <c r="E82" s="17" t="s">
        <v>90</v>
      </c>
      <c r="F82" s="20">
        <v>0</v>
      </c>
      <c r="G82" s="20">
        <v>0</v>
      </c>
      <c r="H82" s="20">
        <v>1</v>
      </c>
      <c r="I82" s="17" t="s">
        <v>9</v>
      </c>
      <c r="J82" s="104" t="s">
        <v>35</v>
      </c>
    </row>
    <row r="83" spans="1:10" x14ac:dyDescent="0.25">
      <c r="A83" s="14">
        <v>1998</v>
      </c>
      <c r="B83" s="15" t="s">
        <v>666</v>
      </c>
      <c r="C83" s="19">
        <v>15954000</v>
      </c>
      <c r="D83" s="16">
        <v>21416</v>
      </c>
      <c r="E83" s="17" t="s">
        <v>432</v>
      </c>
      <c r="F83" s="20">
        <v>0</v>
      </c>
      <c r="G83" s="20">
        <v>0</v>
      </c>
      <c r="H83" s="20">
        <v>1</v>
      </c>
      <c r="I83" s="17" t="s">
        <v>9</v>
      </c>
      <c r="J83" s="104" t="s">
        <v>35</v>
      </c>
    </row>
    <row r="84" spans="1:10" x14ac:dyDescent="0.25">
      <c r="A84" s="14">
        <v>3708</v>
      </c>
      <c r="B84" s="15" t="s">
        <v>667</v>
      </c>
      <c r="C84" s="19">
        <v>14307000</v>
      </c>
      <c r="D84" s="16">
        <v>30031</v>
      </c>
      <c r="E84" s="17" t="s">
        <v>48</v>
      </c>
      <c r="F84" s="20">
        <v>0</v>
      </c>
      <c r="G84" s="20">
        <v>0</v>
      </c>
      <c r="H84" s="20">
        <v>1</v>
      </c>
      <c r="I84" s="17" t="s">
        <v>9</v>
      </c>
      <c r="J84" s="104" t="s">
        <v>35</v>
      </c>
    </row>
    <row r="85" spans="1:10" x14ac:dyDescent="0.25">
      <c r="A85" s="14">
        <v>9971</v>
      </c>
      <c r="B85" s="15" t="s">
        <v>668</v>
      </c>
      <c r="C85" s="19">
        <v>21514000</v>
      </c>
      <c r="D85" s="16">
        <v>47890</v>
      </c>
      <c r="E85" s="17" t="s">
        <v>102</v>
      </c>
      <c r="F85" s="20">
        <v>0</v>
      </c>
      <c r="G85" s="20">
        <v>0</v>
      </c>
      <c r="H85" s="20">
        <v>1</v>
      </c>
      <c r="I85" s="17" t="s">
        <v>9</v>
      </c>
      <c r="J85" s="104" t="s">
        <v>35</v>
      </c>
    </row>
    <row r="86" spans="1:10" x14ac:dyDescent="0.25">
      <c r="A86" s="14">
        <v>8997</v>
      </c>
      <c r="B86" s="15" t="s">
        <v>669</v>
      </c>
      <c r="C86" s="19">
        <v>5210000</v>
      </c>
      <c r="D86" s="16">
        <v>24484</v>
      </c>
      <c r="E86" s="17" t="s">
        <v>127</v>
      </c>
      <c r="F86" s="20">
        <v>0</v>
      </c>
      <c r="G86" s="20">
        <v>0</v>
      </c>
      <c r="H86" s="20">
        <v>1</v>
      </c>
      <c r="I86" s="17" t="s">
        <v>9</v>
      </c>
      <c r="J86" s="104" t="s">
        <v>35</v>
      </c>
    </row>
    <row r="87" spans="1:10" x14ac:dyDescent="0.25">
      <c r="A87" s="117">
        <v>1602</v>
      </c>
      <c r="B87" s="118" t="s">
        <v>670</v>
      </c>
      <c r="C87" s="119">
        <v>173815000</v>
      </c>
      <c r="D87" s="120">
        <v>206955</v>
      </c>
      <c r="E87" s="121" t="s">
        <v>671</v>
      </c>
      <c r="F87" s="122">
        <v>0.17</v>
      </c>
      <c r="G87" s="122">
        <v>0</v>
      </c>
      <c r="H87" s="122">
        <v>0.83</v>
      </c>
      <c r="I87" s="17" t="s">
        <v>9</v>
      </c>
      <c r="J87" s="104" t="s">
        <v>35</v>
      </c>
    </row>
    <row r="88" spans="1:10" x14ac:dyDescent="0.25">
      <c r="A88" s="14">
        <v>319</v>
      </c>
      <c r="B88" s="15" t="s">
        <v>686</v>
      </c>
      <c r="C88" s="19">
        <v>2934000</v>
      </c>
      <c r="D88" s="16">
        <v>80700</v>
      </c>
      <c r="E88" s="17" t="s">
        <v>502</v>
      </c>
      <c r="F88" s="20">
        <v>0</v>
      </c>
      <c r="G88" s="20">
        <v>1</v>
      </c>
      <c r="H88" s="20">
        <v>0</v>
      </c>
      <c r="I88" s="17" t="s">
        <v>8</v>
      </c>
      <c r="J88" s="104" t="s">
        <v>35</v>
      </c>
    </row>
    <row r="89" spans="1:10" x14ac:dyDescent="0.25">
      <c r="A89" s="14">
        <v>825</v>
      </c>
      <c r="B89" s="15" t="s">
        <v>690</v>
      </c>
      <c r="C89" s="19">
        <v>1276000</v>
      </c>
      <c r="D89" s="16">
        <v>1400</v>
      </c>
      <c r="E89" s="17" t="s">
        <v>61</v>
      </c>
      <c r="F89" s="20">
        <v>0</v>
      </c>
      <c r="G89" s="20">
        <v>1</v>
      </c>
      <c r="H89" s="20">
        <v>0</v>
      </c>
      <c r="I89" s="17" t="s">
        <v>8</v>
      </c>
      <c r="J89" s="104" t="s">
        <v>35</v>
      </c>
    </row>
    <row r="90" spans="1:10" x14ac:dyDescent="0.25">
      <c r="A90" s="14">
        <v>849</v>
      </c>
      <c r="B90" s="106" t="s">
        <v>288</v>
      </c>
      <c r="C90" s="107">
        <v>1191627000</v>
      </c>
      <c r="D90" s="108"/>
      <c r="E90" s="109" t="s">
        <v>231</v>
      </c>
      <c r="F90" s="110">
        <v>0.59</v>
      </c>
      <c r="G90" s="110">
        <v>0.22</v>
      </c>
      <c r="H90" s="110">
        <v>0.19</v>
      </c>
      <c r="I90" s="17" t="s">
        <v>7</v>
      </c>
      <c r="J90" s="104">
        <f t="shared" ref="J90:J117" si="0">VLOOKUP(A90,RANGE2,9,FALSE())</f>
        <v>107634225</v>
      </c>
    </row>
    <row r="91" spans="1:10" x14ac:dyDescent="0.25">
      <c r="A91" s="14">
        <v>1172</v>
      </c>
      <c r="B91" s="106" t="s">
        <v>534</v>
      </c>
      <c r="C91" s="107">
        <v>83476000</v>
      </c>
      <c r="D91" s="108">
        <v>238708</v>
      </c>
      <c r="E91" s="109" t="s">
        <v>242</v>
      </c>
      <c r="F91" s="110">
        <v>0.52</v>
      </c>
      <c r="G91" s="110">
        <v>0</v>
      </c>
      <c r="H91" s="110">
        <v>0.48</v>
      </c>
      <c r="I91" s="17" t="s">
        <v>9</v>
      </c>
      <c r="J91" s="104">
        <f t="shared" si="0"/>
        <v>38091500</v>
      </c>
    </row>
    <row r="92" spans="1:10" x14ac:dyDescent="0.25">
      <c r="A92" s="14">
        <v>1181</v>
      </c>
      <c r="B92" s="106" t="s">
        <v>445</v>
      </c>
      <c r="C92" s="107">
        <v>61832000</v>
      </c>
      <c r="D92" s="108">
        <v>170781</v>
      </c>
      <c r="E92" s="109" t="s">
        <v>244</v>
      </c>
      <c r="F92" s="110">
        <v>0.79</v>
      </c>
      <c r="G92" s="110">
        <v>0</v>
      </c>
      <c r="H92" s="110">
        <v>0.21</v>
      </c>
      <c r="I92" s="17" t="s">
        <v>7</v>
      </c>
      <c r="J92" s="104">
        <f t="shared" si="0"/>
        <v>30112875</v>
      </c>
    </row>
    <row r="93" spans="1:10" x14ac:dyDescent="0.25">
      <c r="A93" s="14">
        <v>1176</v>
      </c>
      <c r="B93" s="106" t="s">
        <v>183</v>
      </c>
      <c r="C93" s="107">
        <v>42198000</v>
      </c>
      <c r="D93" s="108">
        <v>117746</v>
      </c>
      <c r="E93" s="109" t="s">
        <v>184</v>
      </c>
      <c r="F93" s="110">
        <v>0.88</v>
      </c>
      <c r="G93" s="110">
        <v>0</v>
      </c>
      <c r="H93" s="110">
        <v>0.12</v>
      </c>
      <c r="I93" s="17" t="s">
        <v>7</v>
      </c>
      <c r="J93" s="104">
        <f t="shared" si="0"/>
        <v>20332625</v>
      </c>
    </row>
    <row r="94" spans="1:10" x14ac:dyDescent="0.25">
      <c r="A94" s="14">
        <v>204</v>
      </c>
      <c r="B94" s="15" t="s">
        <v>654</v>
      </c>
      <c r="C94" s="19">
        <v>49176000</v>
      </c>
      <c r="D94" s="16">
        <v>166953</v>
      </c>
      <c r="E94" s="17" t="s">
        <v>94</v>
      </c>
      <c r="F94" s="20">
        <v>1</v>
      </c>
      <c r="G94" s="20">
        <v>0</v>
      </c>
      <c r="H94" s="20">
        <v>0</v>
      </c>
      <c r="I94" s="17" t="s">
        <v>7</v>
      </c>
      <c r="J94" s="104">
        <f t="shared" si="0"/>
        <v>17560181.5</v>
      </c>
    </row>
    <row r="95" spans="1:10" x14ac:dyDescent="0.25">
      <c r="A95" s="14">
        <v>1183</v>
      </c>
      <c r="B95" s="106" t="s">
        <v>693</v>
      </c>
      <c r="C95" s="107">
        <v>8927000</v>
      </c>
      <c r="D95" s="108">
        <v>25851</v>
      </c>
      <c r="E95" s="109" t="s">
        <v>242</v>
      </c>
      <c r="F95" s="110">
        <v>0.26</v>
      </c>
      <c r="G95" s="110">
        <v>0</v>
      </c>
      <c r="H95" s="110">
        <v>0.74</v>
      </c>
      <c r="I95" s="17" t="s">
        <v>9</v>
      </c>
      <c r="J95" s="104">
        <f t="shared" si="0"/>
        <v>14515950</v>
      </c>
    </row>
    <row r="96" spans="1:10" x14ac:dyDescent="0.25">
      <c r="A96" s="14">
        <v>1174</v>
      </c>
      <c r="B96" s="106" t="s">
        <v>191</v>
      </c>
      <c r="C96" s="107">
        <v>18722000</v>
      </c>
      <c r="D96" s="108">
        <v>51498</v>
      </c>
      <c r="E96" s="109" t="s">
        <v>94</v>
      </c>
      <c r="F96" s="110">
        <v>0.77</v>
      </c>
      <c r="G96" s="110">
        <v>0</v>
      </c>
      <c r="H96" s="110">
        <v>0.23</v>
      </c>
      <c r="I96" s="17" t="s">
        <v>7</v>
      </c>
      <c r="J96" s="104">
        <f t="shared" si="0"/>
        <v>12045150</v>
      </c>
    </row>
    <row r="97" spans="1:11" x14ac:dyDescent="0.25">
      <c r="A97" s="105">
        <v>122</v>
      </c>
      <c r="B97" s="106" t="s">
        <v>539</v>
      </c>
      <c r="C97" s="107">
        <v>59004000</v>
      </c>
      <c r="D97" s="108">
        <v>210638</v>
      </c>
      <c r="E97" s="109" t="s">
        <v>42</v>
      </c>
      <c r="F97" s="110">
        <v>0.13</v>
      </c>
      <c r="G97" s="110">
        <v>0.87</v>
      </c>
      <c r="H97" s="110">
        <v>0</v>
      </c>
      <c r="I97" s="17" t="s">
        <v>8</v>
      </c>
      <c r="J97" s="104">
        <f t="shared" si="0"/>
        <v>11352811.25</v>
      </c>
    </row>
    <row r="98" spans="1:11" x14ac:dyDescent="0.25">
      <c r="A98" s="14">
        <v>1195</v>
      </c>
      <c r="B98" s="106" t="s">
        <v>441</v>
      </c>
      <c r="C98" s="107">
        <v>22902000</v>
      </c>
      <c r="D98" s="108">
        <v>94128</v>
      </c>
      <c r="E98" s="109" t="s">
        <v>246</v>
      </c>
      <c r="F98" s="110">
        <v>0.47</v>
      </c>
      <c r="G98" s="110">
        <v>0</v>
      </c>
      <c r="H98" s="110">
        <v>0.53</v>
      </c>
      <c r="I98" s="17" t="s">
        <v>9</v>
      </c>
      <c r="J98" s="104">
        <f t="shared" si="0"/>
        <v>10603850</v>
      </c>
    </row>
    <row r="99" spans="1:11" x14ac:dyDescent="0.25">
      <c r="A99" s="14">
        <v>334</v>
      </c>
      <c r="B99" s="15" t="s">
        <v>549</v>
      </c>
      <c r="C99" s="19">
        <v>7427000</v>
      </c>
      <c r="D99" s="16">
        <v>26486</v>
      </c>
      <c r="E99" s="17" t="s">
        <v>550</v>
      </c>
      <c r="F99" s="20">
        <v>1</v>
      </c>
      <c r="G99" s="20">
        <v>0</v>
      </c>
      <c r="H99" s="20">
        <v>0</v>
      </c>
      <c r="I99" s="17" t="s">
        <v>7</v>
      </c>
      <c r="J99" s="104">
        <f t="shared" si="0"/>
        <v>10552375</v>
      </c>
    </row>
    <row r="100" spans="1:11" x14ac:dyDescent="0.25">
      <c r="A100" s="14">
        <v>210</v>
      </c>
      <c r="B100" s="15" t="s">
        <v>331</v>
      </c>
      <c r="C100" s="19">
        <v>82031000</v>
      </c>
      <c r="D100" s="16">
        <v>232139</v>
      </c>
      <c r="E100" s="17" t="s">
        <v>194</v>
      </c>
      <c r="F100" s="20">
        <v>1</v>
      </c>
      <c r="G100" s="20">
        <v>0</v>
      </c>
      <c r="H100" s="20">
        <v>0</v>
      </c>
      <c r="I100" s="17" t="s">
        <v>7</v>
      </c>
      <c r="J100" s="104">
        <f t="shared" si="0"/>
        <v>9353007.5</v>
      </c>
    </row>
    <row r="101" spans="1:11" x14ac:dyDescent="0.25">
      <c r="A101" s="14">
        <v>421</v>
      </c>
      <c r="B101" s="15" t="s">
        <v>425</v>
      </c>
      <c r="C101" s="19">
        <v>8656000</v>
      </c>
      <c r="D101" s="16">
        <v>21238</v>
      </c>
      <c r="E101" s="17" t="s">
        <v>426</v>
      </c>
      <c r="F101" s="20">
        <v>1</v>
      </c>
      <c r="G101" s="20">
        <v>0</v>
      </c>
      <c r="H101" s="20">
        <v>0</v>
      </c>
      <c r="I101" s="17" t="s">
        <v>7</v>
      </c>
      <c r="J101" s="104">
        <f t="shared" si="0"/>
        <v>8207688.75</v>
      </c>
    </row>
    <row r="102" spans="1:11" x14ac:dyDescent="0.25">
      <c r="A102" s="14">
        <v>1173</v>
      </c>
      <c r="B102" s="106" t="s">
        <v>243</v>
      </c>
      <c r="C102" s="107">
        <v>19652000</v>
      </c>
      <c r="D102" s="108">
        <v>58533</v>
      </c>
      <c r="E102" s="109" t="s">
        <v>244</v>
      </c>
      <c r="F102" s="110">
        <v>0.43</v>
      </c>
      <c r="G102" s="110">
        <v>0</v>
      </c>
      <c r="H102" s="110">
        <v>0.56999999999999995</v>
      </c>
      <c r="I102" s="17" t="s">
        <v>9</v>
      </c>
      <c r="J102" s="104">
        <f t="shared" si="0"/>
        <v>7515350</v>
      </c>
    </row>
    <row r="103" spans="1:11" x14ac:dyDescent="0.25">
      <c r="A103" s="14">
        <v>1143</v>
      </c>
      <c r="B103" s="106" t="s">
        <v>587</v>
      </c>
      <c r="C103" s="107">
        <v>44998000</v>
      </c>
      <c r="D103" s="108">
        <v>130048</v>
      </c>
      <c r="E103" s="109" t="s">
        <v>110</v>
      </c>
      <c r="F103" s="110">
        <v>0.05</v>
      </c>
      <c r="G103" s="110">
        <v>0</v>
      </c>
      <c r="H103" s="110">
        <v>0.95</v>
      </c>
      <c r="I103" s="17" t="s">
        <v>9</v>
      </c>
      <c r="J103" s="104">
        <f t="shared" si="0"/>
        <v>7494499.5365000004</v>
      </c>
    </row>
    <row r="104" spans="1:11" x14ac:dyDescent="0.25">
      <c r="A104" s="105">
        <v>595</v>
      </c>
      <c r="B104" s="106" t="s">
        <v>319</v>
      </c>
      <c r="C104" s="107">
        <v>7944000</v>
      </c>
      <c r="D104" s="108">
        <v>76104</v>
      </c>
      <c r="E104" s="109" t="s">
        <v>229</v>
      </c>
      <c r="F104" s="110">
        <v>0.05</v>
      </c>
      <c r="G104" s="110">
        <v>0.95</v>
      </c>
      <c r="H104" s="110">
        <v>0</v>
      </c>
      <c r="I104" s="17" t="s">
        <v>8</v>
      </c>
      <c r="J104" s="104">
        <f t="shared" si="0"/>
        <v>5693723.8739999998</v>
      </c>
    </row>
    <row r="105" spans="1:11" x14ac:dyDescent="0.25">
      <c r="A105" s="14">
        <v>1182</v>
      </c>
      <c r="B105" s="106" t="s">
        <v>645</v>
      </c>
      <c r="C105" s="107">
        <v>9368000</v>
      </c>
      <c r="D105" s="108">
        <v>25392</v>
      </c>
      <c r="E105" s="109" t="s">
        <v>63</v>
      </c>
      <c r="F105" s="110">
        <v>0.78</v>
      </c>
      <c r="G105" s="110">
        <v>0</v>
      </c>
      <c r="H105" s="110">
        <v>0.22</v>
      </c>
      <c r="I105" s="17" t="s">
        <v>7</v>
      </c>
      <c r="J105" s="104">
        <f t="shared" si="0"/>
        <v>5662250</v>
      </c>
    </row>
    <row r="106" spans="1:11" x14ac:dyDescent="0.25">
      <c r="A106" s="14">
        <v>1175</v>
      </c>
      <c r="B106" s="106" t="s">
        <v>439</v>
      </c>
      <c r="C106" s="107">
        <v>5679000</v>
      </c>
      <c r="D106" s="108">
        <v>15670</v>
      </c>
      <c r="E106" s="109" t="s">
        <v>440</v>
      </c>
      <c r="F106" s="110">
        <v>0.91</v>
      </c>
      <c r="G106" s="110">
        <v>0</v>
      </c>
      <c r="H106" s="110">
        <v>0.09</v>
      </c>
      <c r="I106" s="17" t="s">
        <v>7</v>
      </c>
      <c r="J106" s="104">
        <f t="shared" si="0"/>
        <v>5209527.375</v>
      </c>
    </row>
    <row r="107" spans="1:11" x14ac:dyDescent="0.25">
      <c r="A107" s="14">
        <v>438</v>
      </c>
      <c r="B107" s="15" t="s">
        <v>145</v>
      </c>
      <c r="C107" s="19">
        <v>57270000</v>
      </c>
      <c r="D107" s="16">
        <v>121156</v>
      </c>
      <c r="E107" s="17" t="s">
        <v>146</v>
      </c>
      <c r="F107" s="20">
        <v>1</v>
      </c>
      <c r="G107" s="20">
        <v>0</v>
      </c>
      <c r="H107" s="20">
        <v>0</v>
      </c>
      <c r="I107" s="17" t="s">
        <v>7</v>
      </c>
      <c r="J107" s="104">
        <f t="shared" si="0"/>
        <v>4394729.5999999996</v>
      </c>
    </row>
    <row r="108" spans="1:11" x14ac:dyDescent="0.25">
      <c r="A108" s="14">
        <v>1180</v>
      </c>
      <c r="B108" s="106" t="s">
        <v>639</v>
      </c>
      <c r="C108" s="107">
        <v>7847000</v>
      </c>
      <c r="D108" s="108">
        <v>21481</v>
      </c>
      <c r="E108" s="109" t="s">
        <v>75</v>
      </c>
      <c r="F108" s="110">
        <v>1</v>
      </c>
      <c r="G108" s="110">
        <v>0</v>
      </c>
      <c r="H108" s="110">
        <v>0</v>
      </c>
      <c r="I108" s="17" t="s">
        <v>7</v>
      </c>
      <c r="J108" s="104">
        <f t="shared" si="0"/>
        <v>3963575</v>
      </c>
      <c r="K108" t="s">
        <v>715</v>
      </c>
    </row>
    <row r="109" spans="1:11" x14ac:dyDescent="0.25">
      <c r="A109" s="14">
        <v>553</v>
      </c>
      <c r="B109" s="15" t="s">
        <v>55</v>
      </c>
      <c r="C109" s="19">
        <v>34706000</v>
      </c>
      <c r="D109" s="16">
        <v>64743</v>
      </c>
      <c r="E109" s="17" t="s">
        <v>56</v>
      </c>
      <c r="F109" s="20">
        <v>1</v>
      </c>
      <c r="G109" s="20">
        <v>0</v>
      </c>
      <c r="H109" s="20">
        <v>0</v>
      </c>
      <c r="I109" s="17" t="s">
        <v>7</v>
      </c>
      <c r="J109" s="104">
        <f t="shared" si="0"/>
        <v>3036098.45</v>
      </c>
    </row>
    <row r="110" spans="1:11" x14ac:dyDescent="0.25">
      <c r="A110" s="105">
        <v>1142</v>
      </c>
      <c r="B110" s="106" t="s">
        <v>581</v>
      </c>
      <c r="C110" s="107">
        <v>172664000</v>
      </c>
      <c r="D110" s="108">
        <v>449995</v>
      </c>
      <c r="E110" s="109" t="s">
        <v>375</v>
      </c>
      <c r="F110" s="110">
        <v>0.99</v>
      </c>
      <c r="G110" s="110">
        <v>0</v>
      </c>
      <c r="H110" s="110">
        <v>0.01</v>
      </c>
      <c r="I110" s="17" t="s">
        <v>7</v>
      </c>
      <c r="J110" s="104">
        <f t="shared" si="0"/>
        <v>2676700</v>
      </c>
    </row>
    <row r="111" spans="1:11" x14ac:dyDescent="0.25">
      <c r="A111" s="14">
        <v>528</v>
      </c>
      <c r="B111" s="15" t="s">
        <v>622</v>
      </c>
      <c r="C111" s="19">
        <v>26841000</v>
      </c>
      <c r="D111" s="16">
        <v>104089</v>
      </c>
      <c r="E111" s="17" t="s">
        <v>176</v>
      </c>
      <c r="F111" s="20">
        <v>1</v>
      </c>
      <c r="G111" s="20">
        <v>0</v>
      </c>
      <c r="H111" s="20">
        <v>0</v>
      </c>
      <c r="I111" s="17" t="s">
        <v>7</v>
      </c>
      <c r="J111" s="104">
        <f t="shared" si="0"/>
        <v>2658169</v>
      </c>
    </row>
    <row r="112" spans="1:11" x14ac:dyDescent="0.25">
      <c r="A112" s="14">
        <v>69</v>
      </c>
      <c r="B112" s="15" t="s">
        <v>385</v>
      </c>
      <c r="C112" s="19">
        <v>8712000</v>
      </c>
      <c r="D112" s="16">
        <v>32882</v>
      </c>
      <c r="E112" s="17" t="s">
        <v>132</v>
      </c>
      <c r="F112" s="20">
        <v>1</v>
      </c>
      <c r="G112" s="20">
        <v>0</v>
      </c>
      <c r="H112" s="20">
        <v>0</v>
      </c>
      <c r="I112" s="17" t="s">
        <v>7</v>
      </c>
      <c r="J112" s="104">
        <f t="shared" si="0"/>
        <v>2581961.2919999999</v>
      </c>
    </row>
    <row r="113" spans="1:11" x14ac:dyDescent="0.25">
      <c r="A113" s="14">
        <v>1</v>
      </c>
      <c r="B113" s="15" t="s">
        <v>606</v>
      </c>
      <c r="C113" s="19">
        <v>34579000</v>
      </c>
      <c r="D113" s="16">
        <v>52141</v>
      </c>
      <c r="E113" s="17" t="s">
        <v>231</v>
      </c>
      <c r="F113" s="20">
        <v>1</v>
      </c>
      <c r="G113" s="20">
        <v>0</v>
      </c>
      <c r="H113" s="20">
        <v>0</v>
      </c>
      <c r="I113" s="17" t="s">
        <v>7</v>
      </c>
      <c r="J113" s="104">
        <f t="shared" si="0"/>
        <v>2455357.5</v>
      </c>
    </row>
    <row r="114" spans="1:11" x14ac:dyDescent="0.25">
      <c r="A114" s="14">
        <v>5087</v>
      </c>
      <c r="B114" s="15" t="s">
        <v>448</v>
      </c>
      <c r="C114" s="19">
        <v>21356000</v>
      </c>
      <c r="D114" s="16">
        <v>82779</v>
      </c>
      <c r="E114" s="17" t="s">
        <v>449</v>
      </c>
      <c r="F114" s="20">
        <v>1</v>
      </c>
      <c r="G114" s="20">
        <v>0</v>
      </c>
      <c r="H114" s="20">
        <v>0</v>
      </c>
      <c r="I114" s="17" t="s">
        <v>7</v>
      </c>
      <c r="J114" s="104">
        <f t="shared" si="0"/>
        <v>2381027.6</v>
      </c>
    </row>
    <row r="115" spans="1:11" x14ac:dyDescent="0.25">
      <c r="A115" s="14">
        <v>215</v>
      </c>
      <c r="B115" s="15" t="s">
        <v>578</v>
      </c>
      <c r="C115" s="19">
        <v>80218000</v>
      </c>
      <c r="D115" s="16">
        <v>116249</v>
      </c>
      <c r="E115" s="17" t="s">
        <v>50</v>
      </c>
      <c r="F115" s="20">
        <v>1</v>
      </c>
      <c r="G115" s="20">
        <v>0</v>
      </c>
      <c r="H115" s="20">
        <v>0</v>
      </c>
      <c r="I115" s="17" t="s">
        <v>7</v>
      </c>
      <c r="J115" s="104">
        <f t="shared" si="0"/>
        <v>2264900</v>
      </c>
    </row>
    <row r="116" spans="1:11" x14ac:dyDescent="0.25">
      <c r="A116" s="14">
        <v>68</v>
      </c>
      <c r="B116" s="15" t="s">
        <v>173</v>
      </c>
      <c r="C116" s="19">
        <v>99684000</v>
      </c>
      <c r="D116" s="16">
        <v>181328</v>
      </c>
      <c r="E116" s="17" t="s">
        <v>174</v>
      </c>
      <c r="F116" s="20">
        <v>1</v>
      </c>
      <c r="G116" s="20">
        <v>0</v>
      </c>
      <c r="H116" s="20">
        <v>0</v>
      </c>
      <c r="I116" s="17" t="s">
        <v>7</v>
      </c>
      <c r="J116" s="104">
        <f t="shared" si="0"/>
        <v>2136212.5</v>
      </c>
    </row>
    <row r="117" spans="1:11" x14ac:dyDescent="0.25">
      <c r="A117" s="14">
        <v>222</v>
      </c>
      <c r="B117" s="15" t="s">
        <v>167</v>
      </c>
      <c r="C117" s="19">
        <v>12043000</v>
      </c>
      <c r="D117" s="16">
        <v>28878</v>
      </c>
      <c r="E117" s="17" t="s">
        <v>168</v>
      </c>
      <c r="F117" s="20">
        <v>1</v>
      </c>
      <c r="G117" s="20">
        <v>0</v>
      </c>
      <c r="H117" s="20">
        <v>0</v>
      </c>
      <c r="I117" s="17" t="s">
        <v>7</v>
      </c>
      <c r="J117" s="104">
        <f t="shared" si="0"/>
        <v>1854798.675</v>
      </c>
    </row>
    <row r="118" spans="1:11" x14ac:dyDescent="0.25">
      <c r="A118" s="14">
        <v>256</v>
      </c>
      <c r="B118" s="15" t="s">
        <v>169</v>
      </c>
      <c r="C118" s="19">
        <v>132307000</v>
      </c>
      <c r="D118" s="16">
        <v>285503</v>
      </c>
      <c r="E118" s="17" t="s">
        <v>170</v>
      </c>
      <c r="F118" s="20">
        <v>1</v>
      </c>
      <c r="G118" s="20">
        <v>0</v>
      </c>
      <c r="H118" s="20">
        <v>0</v>
      </c>
      <c r="I118" s="17" t="s">
        <v>7</v>
      </c>
      <c r="J118" s="104">
        <v>1801650</v>
      </c>
    </row>
    <row r="119" spans="1:11" x14ac:dyDescent="0.25">
      <c r="A119" s="14">
        <v>83</v>
      </c>
      <c r="B119" s="15" t="s">
        <v>518</v>
      </c>
      <c r="C119" s="19">
        <v>22226000</v>
      </c>
      <c r="D119" s="16">
        <v>67250</v>
      </c>
      <c r="E119" s="17" t="s">
        <v>240</v>
      </c>
      <c r="F119" s="20">
        <v>1</v>
      </c>
      <c r="G119" s="20">
        <v>0</v>
      </c>
      <c r="H119" s="20">
        <v>0</v>
      </c>
      <c r="I119" s="17" t="s">
        <v>7</v>
      </c>
      <c r="J119" s="104">
        <f t="shared" ref="J119:J126" si="1">VLOOKUP(A119,RANGE2,9,FALSE())</f>
        <v>1675136.5120000001</v>
      </c>
    </row>
    <row r="120" spans="1:11" x14ac:dyDescent="0.25">
      <c r="A120" s="14">
        <v>1178</v>
      </c>
      <c r="B120" s="15" t="s">
        <v>545</v>
      </c>
      <c r="C120" s="19">
        <v>3227000</v>
      </c>
      <c r="D120" s="16">
        <v>8926</v>
      </c>
      <c r="E120" s="17" t="s">
        <v>153</v>
      </c>
      <c r="F120" s="20">
        <v>1</v>
      </c>
      <c r="G120" s="20">
        <v>0</v>
      </c>
      <c r="H120" s="20">
        <v>0</v>
      </c>
      <c r="I120" s="17" t="s">
        <v>7</v>
      </c>
      <c r="J120" s="104">
        <f t="shared" si="1"/>
        <v>1636905</v>
      </c>
    </row>
    <row r="121" spans="1:11" x14ac:dyDescent="0.25">
      <c r="A121" s="14">
        <v>532</v>
      </c>
      <c r="B121" s="15" t="s">
        <v>656</v>
      </c>
      <c r="C121" s="19">
        <v>34605000</v>
      </c>
      <c r="D121" s="16">
        <v>116364</v>
      </c>
      <c r="E121" s="17" t="s">
        <v>176</v>
      </c>
      <c r="F121" s="20">
        <v>0</v>
      </c>
      <c r="G121" s="20">
        <v>1</v>
      </c>
      <c r="H121" s="20">
        <v>0</v>
      </c>
      <c r="I121" s="17" t="s">
        <v>8</v>
      </c>
      <c r="J121" s="104">
        <f t="shared" si="1"/>
        <v>1441300</v>
      </c>
    </row>
    <row r="122" spans="1:11" x14ac:dyDescent="0.25">
      <c r="A122" s="14">
        <v>201</v>
      </c>
      <c r="B122" s="15" t="s">
        <v>551</v>
      </c>
      <c r="C122" s="19">
        <v>38889000</v>
      </c>
      <c r="D122" s="16">
        <v>69876</v>
      </c>
      <c r="E122" s="17" t="s">
        <v>432</v>
      </c>
      <c r="F122" s="20">
        <v>0</v>
      </c>
      <c r="G122" s="20">
        <v>1</v>
      </c>
      <c r="H122" s="20">
        <v>0</v>
      </c>
      <c r="I122" s="17" t="s">
        <v>8</v>
      </c>
      <c r="J122" s="104">
        <f t="shared" si="1"/>
        <v>1419165.75</v>
      </c>
    </row>
    <row r="123" spans="1:11" x14ac:dyDescent="0.25">
      <c r="A123" s="14">
        <v>5262</v>
      </c>
      <c r="B123" s="15" t="s">
        <v>623</v>
      </c>
      <c r="C123" s="19">
        <v>13849000</v>
      </c>
      <c r="D123" s="16">
        <v>49975</v>
      </c>
      <c r="E123" s="17" t="s">
        <v>110</v>
      </c>
      <c r="F123" s="20">
        <v>1</v>
      </c>
      <c r="G123" s="20">
        <v>0</v>
      </c>
      <c r="H123" s="20">
        <v>0</v>
      </c>
      <c r="I123" s="17" t="s">
        <v>7</v>
      </c>
      <c r="J123" s="104">
        <f t="shared" si="1"/>
        <v>1297170</v>
      </c>
    </row>
    <row r="124" spans="1:11" x14ac:dyDescent="0.25">
      <c r="A124" s="14">
        <v>1177</v>
      </c>
      <c r="B124" s="106" t="s">
        <v>165</v>
      </c>
      <c r="C124" s="107">
        <v>2639000</v>
      </c>
      <c r="D124" s="108">
        <v>7341</v>
      </c>
      <c r="E124" s="109" t="s">
        <v>166</v>
      </c>
      <c r="F124" s="110">
        <v>0.84</v>
      </c>
      <c r="G124" s="110">
        <v>0</v>
      </c>
      <c r="H124" s="110">
        <v>0.16</v>
      </c>
      <c r="I124" s="17" t="s">
        <v>7</v>
      </c>
      <c r="J124" s="104">
        <f t="shared" si="1"/>
        <v>1255990</v>
      </c>
      <c r="K124" t="s">
        <v>715</v>
      </c>
    </row>
    <row r="125" spans="1:11" x14ac:dyDescent="0.25">
      <c r="A125" s="14">
        <v>534</v>
      </c>
      <c r="B125" s="15" t="s">
        <v>657</v>
      </c>
      <c r="C125" s="19">
        <v>16342000</v>
      </c>
      <c r="D125" s="16">
        <v>51875</v>
      </c>
      <c r="E125" s="17" t="s">
        <v>52</v>
      </c>
      <c r="F125" s="20">
        <v>0</v>
      </c>
      <c r="G125" s="20">
        <v>1</v>
      </c>
      <c r="H125" s="20">
        <v>0</v>
      </c>
      <c r="I125" s="17" t="s">
        <v>8</v>
      </c>
      <c r="J125" s="104">
        <f t="shared" si="1"/>
        <v>1209662.5</v>
      </c>
    </row>
    <row r="126" spans="1:11" x14ac:dyDescent="0.25">
      <c r="A126" s="14">
        <v>603</v>
      </c>
      <c r="B126" s="15" t="s">
        <v>300</v>
      </c>
      <c r="C126" s="19">
        <v>19207000</v>
      </c>
      <c r="D126" s="16">
        <v>32655</v>
      </c>
      <c r="E126" s="17" t="s">
        <v>301</v>
      </c>
      <c r="F126" s="20">
        <v>1</v>
      </c>
      <c r="G126" s="20">
        <v>0</v>
      </c>
      <c r="H126" s="20">
        <v>0</v>
      </c>
      <c r="I126" s="17" t="s">
        <v>7</v>
      </c>
      <c r="J126" s="104">
        <f t="shared" si="1"/>
        <v>1144258.365</v>
      </c>
    </row>
    <row r="127" spans="1:11" x14ac:dyDescent="0.25">
      <c r="A127" s="14">
        <v>2030</v>
      </c>
      <c r="B127" s="15" t="s">
        <v>271</v>
      </c>
      <c r="C127" s="19">
        <v>4055000</v>
      </c>
      <c r="D127" s="16">
        <v>15716</v>
      </c>
      <c r="E127" s="17" t="s">
        <v>231</v>
      </c>
      <c r="F127" s="20">
        <v>1</v>
      </c>
      <c r="G127" s="20">
        <v>0</v>
      </c>
      <c r="H127" s="20">
        <v>0</v>
      </c>
      <c r="I127" s="17" t="s">
        <v>7</v>
      </c>
      <c r="J127" s="104">
        <v>1130285</v>
      </c>
    </row>
    <row r="128" spans="1:11" x14ac:dyDescent="0.25">
      <c r="A128" s="14">
        <v>431</v>
      </c>
      <c r="B128" s="15" t="s">
        <v>389</v>
      </c>
      <c r="C128" s="19">
        <v>1699000</v>
      </c>
      <c r="D128" s="16">
        <v>8374</v>
      </c>
      <c r="E128" s="17" t="s">
        <v>390</v>
      </c>
      <c r="F128" s="20">
        <v>1</v>
      </c>
      <c r="G128" s="20">
        <v>0</v>
      </c>
      <c r="H128" s="20">
        <v>0</v>
      </c>
      <c r="I128" s="17" t="s">
        <v>7</v>
      </c>
      <c r="J128" s="104">
        <f t="shared" ref="J128:J148" si="2">VLOOKUP(A128,RANGE2,9,FALSE())</f>
        <v>1091964.9125000001</v>
      </c>
    </row>
    <row r="129" spans="1:10" x14ac:dyDescent="0.25">
      <c r="A129" s="14">
        <v>203</v>
      </c>
      <c r="B129" s="15" t="s">
        <v>69</v>
      </c>
      <c r="C129" s="19">
        <v>3351000</v>
      </c>
      <c r="D129" s="16">
        <v>10526</v>
      </c>
      <c r="E129" s="17" t="s">
        <v>34</v>
      </c>
      <c r="F129" s="20">
        <v>1</v>
      </c>
      <c r="G129" s="20">
        <v>0</v>
      </c>
      <c r="H129" s="20">
        <v>0</v>
      </c>
      <c r="I129" s="17" t="s">
        <v>7</v>
      </c>
      <c r="J129" s="104">
        <f t="shared" si="2"/>
        <v>1087152</v>
      </c>
    </row>
    <row r="130" spans="1:10" x14ac:dyDescent="0.25">
      <c r="A130" s="14">
        <v>270</v>
      </c>
      <c r="B130" s="15" t="s">
        <v>376</v>
      </c>
      <c r="C130" s="19">
        <v>10593000</v>
      </c>
      <c r="D130" s="16">
        <v>35179</v>
      </c>
      <c r="E130" s="17" t="s">
        <v>377</v>
      </c>
      <c r="F130" s="20">
        <v>1</v>
      </c>
      <c r="G130" s="20">
        <v>0</v>
      </c>
      <c r="H130" s="20">
        <v>0</v>
      </c>
      <c r="I130" s="17" t="s">
        <v>7</v>
      </c>
      <c r="J130" s="104">
        <f t="shared" si="2"/>
        <v>1076718.0175000001</v>
      </c>
    </row>
    <row r="131" spans="1:10" x14ac:dyDescent="0.25">
      <c r="A131" s="14">
        <v>2081</v>
      </c>
      <c r="B131" s="15" t="s">
        <v>574</v>
      </c>
      <c r="C131" s="19">
        <v>796000</v>
      </c>
      <c r="D131" s="16">
        <v>7775</v>
      </c>
      <c r="E131" s="17" t="s">
        <v>240</v>
      </c>
      <c r="F131" s="20">
        <v>0</v>
      </c>
      <c r="G131" s="20">
        <v>1</v>
      </c>
      <c r="H131" s="20">
        <v>0</v>
      </c>
      <c r="I131" s="17" t="s">
        <v>8</v>
      </c>
      <c r="J131" s="104">
        <f t="shared" si="2"/>
        <v>1057296.5</v>
      </c>
    </row>
    <row r="132" spans="1:10" x14ac:dyDescent="0.25">
      <c r="A132" s="14">
        <v>2080</v>
      </c>
      <c r="B132" s="15" t="s">
        <v>605</v>
      </c>
      <c r="C132" s="19">
        <v>866000</v>
      </c>
      <c r="D132" s="16">
        <v>7909</v>
      </c>
      <c r="E132" s="17" t="s">
        <v>240</v>
      </c>
      <c r="F132" s="20">
        <v>0</v>
      </c>
      <c r="G132" s="20">
        <v>1</v>
      </c>
      <c r="H132" s="20">
        <v>0</v>
      </c>
      <c r="I132" s="17" t="s">
        <v>8</v>
      </c>
      <c r="J132" s="104">
        <f t="shared" si="2"/>
        <v>1003247.75</v>
      </c>
    </row>
    <row r="133" spans="1:10" x14ac:dyDescent="0.25">
      <c r="A133" s="14">
        <v>2078</v>
      </c>
      <c r="B133" s="15" t="s">
        <v>659</v>
      </c>
      <c r="C133" s="19">
        <v>913000</v>
      </c>
      <c r="D133" s="16">
        <v>7973</v>
      </c>
      <c r="E133" s="17" t="s">
        <v>240</v>
      </c>
      <c r="F133" s="20">
        <v>0</v>
      </c>
      <c r="G133" s="20">
        <v>1</v>
      </c>
      <c r="H133" s="20">
        <v>0</v>
      </c>
      <c r="I133" s="17" t="s">
        <v>8</v>
      </c>
      <c r="J133" s="104">
        <f t="shared" si="2"/>
        <v>949199</v>
      </c>
    </row>
    <row r="134" spans="1:10" x14ac:dyDescent="0.25">
      <c r="A134" s="14">
        <v>2333</v>
      </c>
      <c r="B134" s="15" t="s">
        <v>547</v>
      </c>
      <c r="C134" s="19">
        <v>1866000</v>
      </c>
      <c r="D134" s="16">
        <v>8111</v>
      </c>
      <c r="E134" s="17" t="s">
        <v>435</v>
      </c>
      <c r="F134" s="20">
        <v>1</v>
      </c>
      <c r="G134" s="20">
        <v>0</v>
      </c>
      <c r="H134" s="20">
        <v>0</v>
      </c>
      <c r="I134" s="17" t="s">
        <v>7</v>
      </c>
      <c r="J134" s="104">
        <f t="shared" si="2"/>
        <v>900812.5</v>
      </c>
    </row>
    <row r="135" spans="1:10" x14ac:dyDescent="0.25">
      <c r="A135" s="14">
        <v>2013</v>
      </c>
      <c r="B135" s="15" t="s">
        <v>682</v>
      </c>
      <c r="C135" s="19">
        <v>3874000</v>
      </c>
      <c r="D135" s="16">
        <v>15227</v>
      </c>
      <c r="E135" s="17" t="s">
        <v>231</v>
      </c>
      <c r="F135" s="20">
        <v>1</v>
      </c>
      <c r="G135" s="20">
        <v>0</v>
      </c>
      <c r="H135" s="20">
        <v>0</v>
      </c>
      <c r="I135" s="17" t="s">
        <v>7</v>
      </c>
      <c r="J135" s="104">
        <f t="shared" si="2"/>
        <v>864780</v>
      </c>
    </row>
    <row r="136" spans="1:10" x14ac:dyDescent="0.25">
      <c r="A136" s="14">
        <v>7575</v>
      </c>
      <c r="B136" s="15" t="s">
        <v>431</v>
      </c>
      <c r="C136" s="19">
        <v>10561000</v>
      </c>
      <c r="D136" s="16">
        <v>12093</v>
      </c>
      <c r="E136" s="17" t="s">
        <v>432</v>
      </c>
      <c r="F136" s="20">
        <v>0</v>
      </c>
      <c r="G136" s="20">
        <v>1</v>
      </c>
      <c r="H136" s="20">
        <v>0</v>
      </c>
      <c r="I136" s="17" t="s">
        <v>7</v>
      </c>
      <c r="J136" s="104">
        <f t="shared" si="2"/>
        <v>824412.27549999999</v>
      </c>
    </row>
    <row r="137" spans="1:10" x14ac:dyDescent="0.25">
      <c r="A137" s="14">
        <v>211</v>
      </c>
      <c r="B137" s="15" t="s">
        <v>45</v>
      </c>
      <c r="C137" s="19">
        <v>749000</v>
      </c>
      <c r="D137" s="16">
        <v>6601</v>
      </c>
      <c r="E137" s="17" t="s">
        <v>46</v>
      </c>
      <c r="F137" s="20">
        <v>0</v>
      </c>
      <c r="G137" s="20">
        <v>0</v>
      </c>
      <c r="H137" s="20">
        <v>0</v>
      </c>
      <c r="I137" s="17" t="s">
        <v>7</v>
      </c>
      <c r="J137" s="104">
        <f t="shared" si="2"/>
        <v>823600</v>
      </c>
    </row>
    <row r="138" spans="1:10" x14ac:dyDescent="0.25">
      <c r="A138" s="14">
        <v>94</v>
      </c>
      <c r="B138" s="15" t="s">
        <v>141</v>
      </c>
      <c r="C138" s="19">
        <v>17142000</v>
      </c>
      <c r="D138" s="16">
        <v>42755</v>
      </c>
      <c r="E138" s="17" t="s">
        <v>142</v>
      </c>
      <c r="F138" s="20">
        <v>1</v>
      </c>
      <c r="G138" s="20">
        <v>0</v>
      </c>
      <c r="H138" s="20">
        <v>0</v>
      </c>
      <c r="I138" s="17" t="s">
        <v>7</v>
      </c>
      <c r="J138" s="104">
        <f t="shared" si="2"/>
        <v>823394.1</v>
      </c>
    </row>
    <row r="139" spans="1:10" x14ac:dyDescent="0.25">
      <c r="A139" s="14">
        <v>2079</v>
      </c>
      <c r="B139" s="15" t="s">
        <v>351</v>
      </c>
      <c r="C139" s="19">
        <v>866000</v>
      </c>
      <c r="D139" s="16">
        <v>7256</v>
      </c>
      <c r="E139" s="17" t="s">
        <v>240</v>
      </c>
      <c r="F139" s="20">
        <v>0</v>
      </c>
      <c r="G139" s="20">
        <v>1</v>
      </c>
      <c r="H139" s="20">
        <v>0</v>
      </c>
      <c r="I139" s="17" t="s">
        <v>8</v>
      </c>
      <c r="J139" s="104">
        <f t="shared" si="2"/>
        <v>819482</v>
      </c>
    </row>
    <row r="140" spans="1:10" x14ac:dyDescent="0.25">
      <c r="A140" s="14">
        <v>2070</v>
      </c>
      <c r="B140" s="15" t="s">
        <v>239</v>
      </c>
      <c r="C140" s="19">
        <v>1032000</v>
      </c>
      <c r="D140" s="16">
        <v>8469</v>
      </c>
      <c r="E140" s="17" t="s">
        <v>240</v>
      </c>
      <c r="F140" s="20">
        <v>0</v>
      </c>
      <c r="G140" s="20">
        <v>1</v>
      </c>
      <c r="H140" s="20">
        <v>0</v>
      </c>
      <c r="I140" s="17" t="s">
        <v>8</v>
      </c>
      <c r="J140" s="104">
        <f t="shared" si="2"/>
        <v>787567.5</v>
      </c>
    </row>
    <row r="141" spans="1:10" x14ac:dyDescent="0.25">
      <c r="A141" s="14">
        <v>2366</v>
      </c>
      <c r="B141" s="15" t="s">
        <v>691</v>
      </c>
      <c r="C141" s="19">
        <v>14105000</v>
      </c>
      <c r="D141" s="16">
        <v>39125</v>
      </c>
      <c r="E141" s="17" t="s">
        <v>144</v>
      </c>
      <c r="F141" s="20">
        <v>0</v>
      </c>
      <c r="G141" s="20">
        <v>1</v>
      </c>
      <c r="H141" s="20">
        <v>0</v>
      </c>
      <c r="I141" s="17" t="s">
        <v>8</v>
      </c>
      <c r="J141" s="104">
        <f t="shared" si="2"/>
        <v>750516.82449999999</v>
      </c>
    </row>
    <row r="142" spans="1:10" x14ac:dyDescent="0.25">
      <c r="A142" s="14">
        <v>2074</v>
      </c>
      <c r="B142" s="15" t="s">
        <v>675</v>
      </c>
      <c r="C142" s="19">
        <v>796000</v>
      </c>
      <c r="D142" s="16">
        <v>8241</v>
      </c>
      <c r="E142" s="17" t="s">
        <v>240</v>
      </c>
      <c r="F142" s="20">
        <v>0</v>
      </c>
      <c r="G142" s="20">
        <v>1</v>
      </c>
      <c r="H142" s="20">
        <v>0</v>
      </c>
      <c r="I142" s="17" t="s">
        <v>8</v>
      </c>
      <c r="J142" s="104">
        <f t="shared" si="2"/>
        <v>749990.75</v>
      </c>
    </row>
    <row r="143" spans="1:10" x14ac:dyDescent="0.25">
      <c r="A143" s="14">
        <v>2076</v>
      </c>
      <c r="B143" s="15" t="s">
        <v>438</v>
      </c>
      <c r="C143" s="19">
        <v>752000</v>
      </c>
      <c r="D143" s="16">
        <v>7597</v>
      </c>
      <c r="E143" s="17" t="s">
        <v>240</v>
      </c>
      <c r="F143" s="20">
        <v>0</v>
      </c>
      <c r="G143" s="20">
        <v>1</v>
      </c>
      <c r="H143" s="20">
        <v>0</v>
      </c>
      <c r="I143" s="17" t="s">
        <v>8</v>
      </c>
      <c r="J143" s="104">
        <f t="shared" si="2"/>
        <v>683588</v>
      </c>
    </row>
    <row r="144" spans="1:10" x14ac:dyDescent="0.25">
      <c r="A144" s="14">
        <v>2073</v>
      </c>
      <c r="B144" s="15" t="s">
        <v>423</v>
      </c>
      <c r="C144" s="19">
        <v>755000</v>
      </c>
      <c r="D144" s="16">
        <v>6465</v>
      </c>
      <c r="E144" s="17" t="s">
        <v>240</v>
      </c>
      <c r="F144" s="20">
        <v>0</v>
      </c>
      <c r="G144" s="20">
        <v>1</v>
      </c>
      <c r="H144" s="20">
        <v>0</v>
      </c>
      <c r="I144" s="17" t="s">
        <v>8</v>
      </c>
      <c r="J144" s="104">
        <f t="shared" si="2"/>
        <v>679470</v>
      </c>
    </row>
    <row r="145" spans="1:10" x14ac:dyDescent="0.25">
      <c r="A145" s="14">
        <v>2071</v>
      </c>
      <c r="B145" s="15" t="s">
        <v>626</v>
      </c>
      <c r="C145" s="19">
        <v>913000</v>
      </c>
      <c r="D145" s="16">
        <v>7509</v>
      </c>
      <c r="E145" s="17" t="s">
        <v>240</v>
      </c>
      <c r="F145" s="20">
        <v>0</v>
      </c>
      <c r="G145" s="20">
        <v>1</v>
      </c>
      <c r="H145" s="20">
        <v>0</v>
      </c>
      <c r="I145" s="17" t="s">
        <v>8</v>
      </c>
      <c r="J145" s="104">
        <f t="shared" si="2"/>
        <v>675352</v>
      </c>
    </row>
    <row r="146" spans="1:10" x14ac:dyDescent="0.25">
      <c r="A146" s="14">
        <v>5574</v>
      </c>
      <c r="B146" s="15" t="s">
        <v>378</v>
      </c>
      <c r="C146" s="19">
        <v>181543000</v>
      </c>
      <c r="D146" s="16">
        <v>370024</v>
      </c>
      <c r="E146" s="17" t="s">
        <v>79</v>
      </c>
      <c r="F146" s="20">
        <v>0</v>
      </c>
      <c r="G146" s="20">
        <v>1</v>
      </c>
      <c r="H146" s="20">
        <v>0</v>
      </c>
      <c r="I146" s="17" t="s">
        <v>8</v>
      </c>
      <c r="J146" s="104">
        <f t="shared" si="2"/>
        <v>666895.68700000003</v>
      </c>
    </row>
    <row r="147" spans="1:10" x14ac:dyDescent="0.25">
      <c r="A147" s="14">
        <v>2386</v>
      </c>
      <c r="B147" s="15" t="s">
        <v>258</v>
      </c>
      <c r="C147" s="19">
        <v>4347000</v>
      </c>
      <c r="D147" s="16">
        <v>25811</v>
      </c>
      <c r="E147" s="17" t="s">
        <v>48</v>
      </c>
      <c r="F147" s="20">
        <v>0</v>
      </c>
      <c r="G147" s="20">
        <v>1</v>
      </c>
      <c r="H147" s="20">
        <v>0</v>
      </c>
      <c r="I147" s="17" t="s">
        <v>8</v>
      </c>
      <c r="J147" s="104">
        <f t="shared" si="2"/>
        <v>646217.15</v>
      </c>
    </row>
    <row r="148" spans="1:10" x14ac:dyDescent="0.25">
      <c r="A148" s="14">
        <v>2032</v>
      </c>
      <c r="B148" s="15" t="s">
        <v>566</v>
      </c>
      <c r="C148" s="19">
        <v>2280000</v>
      </c>
      <c r="D148" s="16">
        <v>5268</v>
      </c>
      <c r="E148" s="17" t="s">
        <v>231</v>
      </c>
      <c r="F148" s="20">
        <v>1</v>
      </c>
      <c r="G148" s="20">
        <v>0</v>
      </c>
      <c r="H148" s="20">
        <v>0</v>
      </c>
      <c r="I148" s="17" t="s">
        <v>7</v>
      </c>
      <c r="J148" s="104">
        <f t="shared" si="2"/>
        <v>610493.5</v>
      </c>
    </row>
    <row r="149" spans="1:10" x14ac:dyDescent="0.25">
      <c r="A149" s="14">
        <v>627</v>
      </c>
      <c r="B149" s="15" t="s">
        <v>583</v>
      </c>
      <c r="C149" s="19">
        <v>1716000</v>
      </c>
      <c r="D149" s="16">
        <v>7024</v>
      </c>
      <c r="E149" s="17" t="s">
        <v>242</v>
      </c>
      <c r="F149" s="20">
        <v>1</v>
      </c>
      <c r="G149" s="20">
        <v>0</v>
      </c>
      <c r="H149" s="20">
        <v>0</v>
      </c>
      <c r="I149" s="17" t="s">
        <v>7</v>
      </c>
      <c r="J149" s="104">
        <v>585770</v>
      </c>
    </row>
    <row r="150" spans="1:10" x14ac:dyDescent="0.25">
      <c r="A150" s="14">
        <v>401</v>
      </c>
      <c r="B150" s="15" t="s">
        <v>280</v>
      </c>
      <c r="C150" s="19">
        <v>32037000</v>
      </c>
      <c r="D150" s="16">
        <v>379581</v>
      </c>
      <c r="E150" s="17" t="s">
        <v>116</v>
      </c>
      <c r="F150" s="20">
        <v>0</v>
      </c>
      <c r="G150" s="20">
        <v>1</v>
      </c>
      <c r="H150" s="20">
        <v>0</v>
      </c>
      <c r="I150" s="17" t="s">
        <v>8</v>
      </c>
      <c r="J150" s="104">
        <f t="shared" ref="J150:J181" si="3">VLOOKUP(A150,RANGE2,9,FALSE())</f>
        <v>583239.54650000005</v>
      </c>
    </row>
    <row r="151" spans="1:10" x14ac:dyDescent="0.25">
      <c r="A151" s="14">
        <v>2045</v>
      </c>
      <c r="B151" s="15" t="s">
        <v>274</v>
      </c>
      <c r="C151" s="19">
        <v>3817000</v>
      </c>
      <c r="D151" s="16">
        <v>8036</v>
      </c>
      <c r="E151" s="17" t="s">
        <v>231</v>
      </c>
      <c r="F151" s="20">
        <v>1</v>
      </c>
      <c r="G151" s="20">
        <v>0</v>
      </c>
      <c r="H151" s="20">
        <v>0</v>
      </c>
      <c r="I151" s="17" t="s">
        <v>7</v>
      </c>
      <c r="J151" s="104">
        <f t="shared" si="3"/>
        <v>581667.5</v>
      </c>
    </row>
    <row r="152" spans="1:10" x14ac:dyDescent="0.25">
      <c r="A152" s="14">
        <v>1141</v>
      </c>
      <c r="B152" s="15" t="s">
        <v>175</v>
      </c>
      <c r="C152" s="19">
        <v>20659000</v>
      </c>
      <c r="D152" s="16">
        <v>76537</v>
      </c>
      <c r="E152" s="17" t="s">
        <v>176</v>
      </c>
      <c r="F152" s="20">
        <v>1</v>
      </c>
      <c r="G152" s="20">
        <v>0</v>
      </c>
      <c r="H152" s="20">
        <v>0</v>
      </c>
      <c r="I152" s="17" t="s">
        <v>7</v>
      </c>
      <c r="J152" s="104">
        <f t="shared" si="3"/>
        <v>561077.5</v>
      </c>
    </row>
    <row r="153" spans="1:10" x14ac:dyDescent="0.25">
      <c r="A153" s="14">
        <v>2003</v>
      </c>
      <c r="B153" s="15" t="s">
        <v>685</v>
      </c>
      <c r="C153" s="19">
        <v>3892000</v>
      </c>
      <c r="D153" s="16">
        <v>9618</v>
      </c>
      <c r="E153" s="17" t="s">
        <v>231</v>
      </c>
      <c r="F153" s="20">
        <v>1</v>
      </c>
      <c r="G153" s="20">
        <v>0</v>
      </c>
      <c r="H153" s="20">
        <v>0</v>
      </c>
      <c r="I153" s="17" t="s">
        <v>7</v>
      </c>
      <c r="J153" s="104">
        <f t="shared" si="3"/>
        <v>556480.78249999997</v>
      </c>
    </row>
    <row r="154" spans="1:10" x14ac:dyDescent="0.25">
      <c r="A154" s="14">
        <v>65</v>
      </c>
      <c r="B154" s="15" t="s">
        <v>478</v>
      </c>
      <c r="C154" s="19">
        <v>7829000</v>
      </c>
      <c r="D154" s="16">
        <v>22524</v>
      </c>
      <c r="E154" s="17" t="s">
        <v>325</v>
      </c>
      <c r="F154" s="20">
        <v>1</v>
      </c>
      <c r="G154" s="20">
        <v>0</v>
      </c>
      <c r="H154" s="20">
        <v>0</v>
      </c>
      <c r="I154" s="17" t="s">
        <v>7</v>
      </c>
      <c r="J154" s="104">
        <f t="shared" si="3"/>
        <v>550782.5</v>
      </c>
    </row>
    <row r="155" spans="1:10" x14ac:dyDescent="0.25">
      <c r="A155" s="14">
        <v>227</v>
      </c>
      <c r="B155" s="15" t="s">
        <v>310</v>
      </c>
      <c r="C155" s="19">
        <v>3537000</v>
      </c>
      <c r="D155" s="16">
        <v>13350</v>
      </c>
      <c r="E155" s="17" t="s">
        <v>162</v>
      </c>
      <c r="F155" s="20">
        <v>1</v>
      </c>
      <c r="G155" s="20">
        <v>0</v>
      </c>
      <c r="H155" s="20">
        <v>0</v>
      </c>
      <c r="I155" s="17" t="s">
        <v>7</v>
      </c>
      <c r="J155" s="104">
        <f t="shared" si="3"/>
        <v>545120.25</v>
      </c>
    </row>
    <row r="156" spans="1:10" x14ac:dyDescent="0.25">
      <c r="A156" s="14">
        <v>2075</v>
      </c>
      <c r="B156" s="15" t="s">
        <v>330</v>
      </c>
      <c r="C156" s="19">
        <v>866000</v>
      </c>
      <c r="D156" s="16">
        <v>7124</v>
      </c>
      <c r="E156" s="17" t="s">
        <v>240</v>
      </c>
      <c r="F156" s="20">
        <v>0</v>
      </c>
      <c r="G156" s="20">
        <v>1</v>
      </c>
      <c r="H156" s="20">
        <v>0</v>
      </c>
      <c r="I156" s="17" t="s">
        <v>8</v>
      </c>
      <c r="J156" s="104">
        <f t="shared" si="3"/>
        <v>525045</v>
      </c>
    </row>
    <row r="157" spans="1:10" x14ac:dyDescent="0.25">
      <c r="A157" s="14">
        <v>800</v>
      </c>
      <c r="B157" s="15" t="s">
        <v>171</v>
      </c>
      <c r="C157" s="19">
        <v>1723000</v>
      </c>
      <c r="D157" s="16">
        <v>7730</v>
      </c>
      <c r="E157" s="17" t="s">
        <v>172</v>
      </c>
      <c r="F157" s="20">
        <v>0</v>
      </c>
      <c r="G157" s="20">
        <v>1</v>
      </c>
      <c r="H157" s="20">
        <v>0</v>
      </c>
      <c r="I157" s="17" t="s">
        <v>8</v>
      </c>
      <c r="J157" s="104">
        <f t="shared" si="3"/>
        <v>512384.20899999997</v>
      </c>
    </row>
    <row r="158" spans="1:10" x14ac:dyDescent="0.25">
      <c r="A158" s="14">
        <v>2077</v>
      </c>
      <c r="B158" s="15" t="s">
        <v>343</v>
      </c>
      <c r="C158" s="19">
        <v>866000</v>
      </c>
      <c r="D158" s="16">
        <v>7340</v>
      </c>
      <c r="E158" s="17" t="s">
        <v>240</v>
      </c>
      <c r="F158" s="20">
        <v>0</v>
      </c>
      <c r="G158" s="20">
        <v>1</v>
      </c>
      <c r="H158" s="20">
        <v>0</v>
      </c>
      <c r="I158" s="17" t="s">
        <v>8</v>
      </c>
      <c r="J158" s="104">
        <f t="shared" si="3"/>
        <v>512176.25</v>
      </c>
    </row>
    <row r="159" spans="1:10" x14ac:dyDescent="0.25">
      <c r="A159" s="14">
        <v>2072</v>
      </c>
      <c r="B159" s="15" t="s">
        <v>428</v>
      </c>
      <c r="C159" s="19">
        <v>866000</v>
      </c>
      <c r="D159" s="16">
        <v>6274</v>
      </c>
      <c r="E159" s="17" t="s">
        <v>240</v>
      </c>
      <c r="F159" s="20">
        <v>0</v>
      </c>
      <c r="G159" s="20">
        <v>1</v>
      </c>
      <c r="H159" s="20">
        <v>0</v>
      </c>
      <c r="I159" s="17" t="s">
        <v>8</v>
      </c>
      <c r="J159" s="104">
        <f t="shared" si="3"/>
        <v>500337</v>
      </c>
    </row>
    <row r="160" spans="1:10" x14ac:dyDescent="0.25">
      <c r="A160" s="14">
        <v>3761</v>
      </c>
      <c r="B160" s="15" t="s">
        <v>82</v>
      </c>
      <c r="C160" s="19">
        <v>34717000</v>
      </c>
      <c r="D160" s="16">
        <v>73813</v>
      </c>
      <c r="E160" s="17" t="s">
        <v>83</v>
      </c>
      <c r="F160" s="20">
        <v>1</v>
      </c>
      <c r="G160" s="20">
        <v>0</v>
      </c>
      <c r="H160" s="20">
        <v>0</v>
      </c>
      <c r="I160" s="17" t="s">
        <v>7</v>
      </c>
      <c r="J160" s="104">
        <f t="shared" si="3"/>
        <v>483865</v>
      </c>
    </row>
    <row r="161" spans="1:10" x14ac:dyDescent="0.25">
      <c r="A161" s="14">
        <v>580</v>
      </c>
      <c r="B161" s="15" t="s">
        <v>157</v>
      </c>
      <c r="C161" s="19">
        <v>27318000</v>
      </c>
      <c r="D161" s="16">
        <v>103138</v>
      </c>
      <c r="E161" s="17" t="s">
        <v>63</v>
      </c>
      <c r="F161" s="20">
        <v>1</v>
      </c>
      <c r="G161" s="20">
        <v>0</v>
      </c>
      <c r="H161" s="20">
        <v>0</v>
      </c>
      <c r="I161" s="17" t="s">
        <v>7</v>
      </c>
      <c r="J161" s="104">
        <f t="shared" si="3"/>
        <v>477688</v>
      </c>
    </row>
    <row r="162" spans="1:10" x14ac:dyDescent="0.25">
      <c r="A162" s="14">
        <v>2048</v>
      </c>
      <c r="B162" s="15" t="s">
        <v>357</v>
      </c>
      <c r="C162" s="19">
        <v>1629000</v>
      </c>
      <c r="D162" s="16">
        <v>3681</v>
      </c>
      <c r="E162" s="17" t="s">
        <v>231</v>
      </c>
      <c r="F162" s="20">
        <v>1</v>
      </c>
      <c r="G162" s="20">
        <v>0</v>
      </c>
      <c r="H162" s="20">
        <v>0</v>
      </c>
      <c r="I162" s="17" t="s">
        <v>7</v>
      </c>
      <c r="J162" s="104">
        <f t="shared" si="3"/>
        <v>446945.071</v>
      </c>
    </row>
    <row r="163" spans="1:10" x14ac:dyDescent="0.25">
      <c r="A163" s="14">
        <v>2427</v>
      </c>
      <c r="B163" s="15" t="s">
        <v>430</v>
      </c>
      <c r="C163" s="19">
        <v>6990000</v>
      </c>
      <c r="D163" s="16">
        <v>41282</v>
      </c>
      <c r="E163" s="17" t="s">
        <v>81</v>
      </c>
      <c r="F163" s="20">
        <v>0</v>
      </c>
      <c r="G163" s="20">
        <v>1</v>
      </c>
      <c r="H163" s="20">
        <v>0</v>
      </c>
      <c r="I163" s="17" t="s">
        <v>8</v>
      </c>
      <c r="J163" s="104">
        <f t="shared" si="3"/>
        <v>444023.35</v>
      </c>
    </row>
    <row r="164" spans="1:10" x14ac:dyDescent="0.25">
      <c r="A164" s="14">
        <v>527</v>
      </c>
      <c r="B164" s="15" t="s">
        <v>140</v>
      </c>
      <c r="C164" s="19">
        <v>65570000</v>
      </c>
      <c r="D164" s="16">
        <v>249265</v>
      </c>
      <c r="E164" s="17" t="s">
        <v>96</v>
      </c>
      <c r="F164" s="20">
        <v>1</v>
      </c>
      <c r="G164" s="20">
        <v>0</v>
      </c>
      <c r="H164" s="20">
        <v>0</v>
      </c>
      <c r="I164" s="17" t="s">
        <v>7</v>
      </c>
      <c r="J164" s="104">
        <f t="shared" si="3"/>
        <v>440111.25</v>
      </c>
    </row>
    <row r="165" spans="1:10" x14ac:dyDescent="0.25">
      <c r="A165" s="14">
        <v>2360</v>
      </c>
      <c r="B165" s="106" t="s">
        <v>160</v>
      </c>
      <c r="C165" s="107">
        <v>15462000</v>
      </c>
      <c r="D165" s="108">
        <v>38789</v>
      </c>
      <c r="E165" s="109" t="s">
        <v>77</v>
      </c>
      <c r="F165" s="110">
        <v>0.01</v>
      </c>
      <c r="G165" s="110">
        <v>0.99</v>
      </c>
      <c r="H165" s="110">
        <v>0</v>
      </c>
      <c r="I165" s="17" t="s">
        <v>8</v>
      </c>
      <c r="J165" s="104">
        <f t="shared" si="3"/>
        <v>438414.63400000002</v>
      </c>
    </row>
    <row r="166" spans="1:10" x14ac:dyDescent="0.25">
      <c r="A166" s="14">
        <v>223</v>
      </c>
      <c r="B166" s="15" t="s">
        <v>417</v>
      </c>
      <c r="C166" s="19">
        <v>1299000</v>
      </c>
      <c r="D166" s="16">
        <v>4902</v>
      </c>
      <c r="E166" s="17" t="s">
        <v>75</v>
      </c>
      <c r="F166" s="20">
        <v>1</v>
      </c>
      <c r="G166" s="20">
        <v>0</v>
      </c>
      <c r="H166" s="20">
        <v>0</v>
      </c>
      <c r="I166" s="17" t="s">
        <v>7</v>
      </c>
      <c r="J166" s="104">
        <f t="shared" si="3"/>
        <v>437537.5</v>
      </c>
    </row>
    <row r="167" spans="1:10" x14ac:dyDescent="0.25">
      <c r="A167" s="14">
        <v>64</v>
      </c>
      <c r="B167" s="15" t="s">
        <v>138</v>
      </c>
      <c r="C167" s="19">
        <v>8314000</v>
      </c>
      <c r="D167" s="16">
        <v>20727</v>
      </c>
      <c r="E167" s="17" t="s">
        <v>139</v>
      </c>
      <c r="F167" s="20">
        <v>1</v>
      </c>
      <c r="G167" s="20">
        <v>0</v>
      </c>
      <c r="H167" s="20">
        <v>0</v>
      </c>
      <c r="I167" s="17" t="s">
        <v>7</v>
      </c>
      <c r="J167" s="104">
        <f t="shared" si="3"/>
        <v>424668.75</v>
      </c>
    </row>
    <row r="168" spans="1:10" x14ac:dyDescent="0.25">
      <c r="A168" s="14">
        <v>2012</v>
      </c>
      <c r="B168" s="15" t="s">
        <v>563</v>
      </c>
      <c r="C168" s="19">
        <v>2822000</v>
      </c>
      <c r="D168" s="16">
        <v>7914</v>
      </c>
      <c r="E168" s="17" t="s">
        <v>231</v>
      </c>
      <c r="F168" s="20">
        <v>1</v>
      </c>
      <c r="G168" s="20">
        <v>0</v>
      </c>
      <c r="H168" s="20">
        <v>0</v>
      </c>
      <c r="I168" s="17" t="s">
        <v>7</v>
      </c>
      <c r="J168" s="104">
        <f t="shared" si="3"/>
        <v>422609.75</v>
      </c>
    </row>
    <row r="169" spans="1:10" x14ac:dyDescent="0.25">
      <c r="A169" s="14">
        <v>2211</v>
      </c>
      <c r="B169" s="15" t="s">
        <v>560</v>
      </c>
      <c r="C169" s="19">
        <v>5002000</v>
      </c>
      <c r="D169" s="16">
        <v>34936</v>
      </c>
      <c r="E169" s="17" t="s">
        <v>132</v>
      </c>
      <c r="F169" s="20">
        <v>0</v>
      </c>
      <c r="G169" s="20">
        <v>1</v>
      </c>
      <c r="H169" s="20">
        <v>0</v>
      </c>
      <c r="I169" s="17" t="s">
        <v>8</v>
      </c>
      <c r="J169" s="104">
        <f t="shared" si="3"/>
        <v>420493.098</v>
      </c>
    </row>
    <row r="170" spans="1:10" x14ac:dyDescent="0.25">
      <c r="A170" s="14">
        <v>136</v>
      </c>
      <c r="B170" s="15" t="s">
        <v>689</v>
      </c>
      <c r="C170" s="19">
        <v>14203000</v>
      </c>
      <c r="D170" s="16">
        <v>50327</v>
      </c>
      <c r="E170" s="17" t="s">
        <v>146</v>
      </c>
      <c r="F170" s="20">
        <v>1</v>
      </c>
      <c r="G170" s="20">
        <v>0</v>
      </c>
      <c r="H170" s="20">
        <v>0</v>
      </c>
      <c r="I170" s="17" t="s">
        <v>7</v>
      </c>
      <c r="J170" s="104">
        <f t="shared" si="3"/>
        <v>420063.7965</v>
      </c>
    </row>
    <row r="171" spans="1:10" x14ac:dyDescent="0.25">
      <c r="A171" s="14">
        <v>59</v>
      </c>
      <c r="B171" s="15" t="s">
        <v>552</v>
      </c>
      <c r="C171" s="19">
        <v>20052000</v>
      </c>
      <c r="D171" s="16">
        <v>76903</v>
      </c>
      <c r="E171" s="17" t="s">
        <v>190</v>
      </c>
      <c r="F171" s="20">
        <v>1</v>
      </c>
      <c r="G171" s="20">
        <v>0</v>
      </c>
      <c r="H171" s="20">
        <v>0</v>
      </c>
      <c r="I171" s="17" t="s">
        <v>7</v>
      </c>
      <c r="J171" s="104">
        <f t="shared" si="3"/>
        <v>413344.25</v>
      </c>
    </row>
    <row r="172" spans="1:10" x14ac:dyDescent="0.25">
      <c r="A172" s="14">
        <v>550</v>
      </c>
      <c r="B172" s="15" t="s">
        <v>610</v>
      </c>
      <c r="C172" s="19">
        <v>17959000</v>
      </c>
      <c r="D172" s="16">
        <v>34608</v>
      </c>
      <c r="E172" s="17" t="s">
        <v>77</v>
      </c>
      <c r="F172" s="20">
        <v>1</v>
      </c>
      <c r="G172" s="20">
        <v>0</v>
      </c>
      <c r="H172" s="20">
        <v>0</v>
      </c>
      <c r="I172" s="17" t="s">
        <v>7</v>
      </c>
      <c r="J172" s="104">
        <f t="shared" si="3"/>
        <v>387400.85</v>
      </c>
    </row>
    <row r="173" spans="1:10" x14ac:dyDescent="0.25">
      <c r="A173" s="14">
        <v>315</v>
      </c>
      <c r="B173" s="15" t="s">
        <v>637</v>
      </c>
      <c r="C173" s="19">
        <v>16869000</v>
      </c>
      <c r="D173" s="16">
        <v>155802</v>
      </c>
      <c r="E173" s="17" t="s">
        <v>144</v>
      </c>
      <c r="F173" s="20">
        <v>0</v>
      </c>
      <c r="G173" s="20">
        <v>1</v>
      </c>
      <c r="H173" s="20">
        <v>0</v>
      </c>
      <c r="I173" s="17" t="s">
        <v>8</v>
      </c>
      <c r="J173" s="104">
        <f t="shared" si="3"/>
        <v>367757.99</v>
      </c>
    </row>
    <row r="174" spans="1:10" x14ac:dyDescent="0.25">
      <c r="A174" s="14">
        <v>1147</v>
      </c>
      <c r="B174" s="15" t="s">
        <v>177</v>
      </c>
      <c r="C174" s="19">
        <v>52542000</v>
      </c>
      <c r="D174" s="16">
        <v>60582</v>
      </c>
      <c r="E174" s="17" t="s">
        <v>90</v>
      </c>
      <c r="F174" s="20">
        <v>1</v>
      </c>
      <c r="G174" s="20">
        <v>0</v>
      </c>
      <c r="H174" s="20">
        <v>0</v>
      </c>
      <c r="I174" s="17" t="s">
        <v>7</v>
      </c>
      <c r="J174" s="104">
        <f t="shared" si="3"/>
        <v>367335.89500000002</v>
      </c>
    </row>
    <row r="175" spans="1:10" x14ac:dyDescent="0.25">
      <c r="A175" s="14">
        <v>2025</v>
      </c>
      <c r="B175" s="15" t="s">
        <v>567</v>
      </c>
      <c r="C175" s="19">
        <v>2433000</v>
      </c>
      <c r="D175" s="16">
        <v>6238</v>
      </c>
      <c r="E175" s="17" t="s">
        <v>231</v>
      </c>
      <c r="F175" s="20">
        <v>1</v>
      </c>
      <c r="G175" s="20">
        <v>0</v>
      </c>
      <c r="H175" s="20">
        <v>0</v>
      </c>
      <c r="I175" s="17" t="s">
        <v>7</v>
      </c>
      <c r="J175" s="104">
        <f t="shared" si="3"/>
        <v>344882.5</v>
      </c>
    </row>
    <row r="176" spans="1:10" x14ac:dyDescent="0.25">
      <c r="A176" s="14">
        <v>52</v>
      </c>
      <c r="B176" s="15" t="s">
        <v>361</v>
      </c>
      <c r="C176" s="19">
        <v>2592000</v>
      </c>
      <c r="D176" s="16">
        <v>6768</v>
      </c>
      <c r="E176" s="17" t="s">
        <v>231</v>
      </c>
      <c r="F176" s="20">
        <v>1</v>
      </c>
      <c r="G176" s="20">
        <v>0</v>
      </c>
      <c r="H176" s="20">
        <v>0</v>
      </c>
      <c r="I176" s="17" t="s">
        <v>7</v>
      </c>
      <c r="J176" s="104">
        <f t="shared" si="3"/>
        <v>340764.5</v>
      </c>
    </row>
    <row r="177" spans="1:10" x14ac:dyDescent="0.25">
      <c r="A177" s="14">
        <v>22</v>
      </c>
      <c r="B177" s="15" t="s">
        <v>570</v>
      </c>
      <c r="C177" s="19">
        <v>4008000</v>
      </c>
      <c r="D177" s="16">
        <v>15575</v>
      </c>
      <c r="E177" s="17" t="s">
        <v>231</v>
      </c>
      <c r="F177" s="20">
        <v>1</v>
      </c>
      <c r="G177" s="20">
        <v>0</v>
      </c>
      <c r="H177" s="20">
        <v>0</v>
      </c>
      <c r="I177" s="17" t="s">
        <v>7</v>
      </c>
      <c r="J177" s="104">
        <f t="shared" si="3"/>
        <v>340764.5</v>
      </c>
    </row>
    <row r="178" spans="1:10" x14ac:dyDescent="0.25">
      <c r="A178" s="14">
        <v>583</v>
      </c>
      <c r="B178" s="106" t="s">
        <v>562</v>
      </c>
      <c r="C178" s="107">
        <v>14355000</v>
      </c>
      <c r="D178" s="108">
        <v>59250</v>
      </c>
      <c r="E178" s="109" t="s">
        <v>229</v>
      </c>
      <c r="F178" s="110">
        <v>0.32</v>
      </c>
      <c r="G178" s="110">
        <v>0.68</v>
      </c>
      <c r="H178" s="110">
        <v>0</v>
      </c>
      <c r="I178" s="17" t="s">
        <v>7</v>
      </c>
      <c r="J178" s="104">
        <f t="shared" si="3"/>
        <v>319762.7</v>
      </c>
    </row>
    <row r="179" spans="1:10" x14ac:dyDescent="0.25">
      <c r="A179" s="14">
        <v>260</v>
      </c>
      <c r="B179" s="15" t="s">
        <v>602</v>
      </c>
      <c r="C179" s="19">
        <v>27143000</v>
      </c>
      <c r="D179" s="16">
        <v>90422</v>
      </c>
      <c r="E179" s="17" t="s">
        <v>58</v>
      </c>
      <c r="F179" s="20">
        <v>1</v>
      </c>
      <c r="G179" s="20">
        <v>0</v>
      </c>
      <c r="H179" s="20">
        <v>0</v>
      </c>
      <c r="I179" s="17" t="s">
        <v>7</v>
      </c>
      <c r="J179" s="104">
        <f t="shared" si="3"/>
        <v>319659.75</v>
      </c>
    </row>
    <row r="180" spans="1:10" x14ac:dyDescent="0.25">
      <c r="A180" s="14">
        <v>254</v>
      </c>
      <c r="B180" s="15" t="s">
        <v>640</v>
      </c>
      <c r="C180" s="19">
        <v>20287000</v>
      </c>
      <c r="D180" s="16">
        <v>61274</v>
      </c>
      <c r="E180" s="17" t="s">
        <v>339</v>
      </c>
      <c r="F180" s="20">
        <v>0</v>
      </c>
      <c r="G180" s="20">
        <v>1</v>
      </c>
      <c r="H180" s="20">
        <v>0</v>
      </c>
      <c r="I180" s="17" t="s">
        <v>8</v>
      </c>
      <c r="J180" s="104">
        <f t="shared" si="3"/>
        <v>312293.67749999999</v>
      </c>
    </row>
    <row r="181" spans="1:10" x14ac:dyDescent="0.25">
      <c r="A181" s="14">
        <v>233</v>
      </c>
      <c r="B181" s="15" t="s">
        <v>313</v>
      </c>
      <c r="C181" s="19">
        <v>696000</v>
      </c>
      <c r="D181" s="16">
        <v>1995</v>
      </c>
      <c r="E181" s="17" t="s">
        <v>242</v>
      </c>
      <c r="F181" s="20">
        <v>1</v>
      </c>
      <c r="G181" s="20">
        <v>0</v>
      </c>
      <c r="H181" s="20">
        <v>0</v>
      </c>
      <c r="I181" s="17" t="s">
        <v>7</v>
      </c>
      <c r="J181" s="104">
        <f t="shared" si="3"/>
        <v>308850</v>
      </c>
    </row>
    <row r="182" spans="1:10" x14ac:dyDescent="0.25">
      <c r="A182" s="14">
        <v>60</v>
      </c>
      <c r="B182" s="15" t="s">
        <v>538</v>
      </c>
      <c r="C182" s="19">
        <v>72628000</v>
      </c>
      <c r="D182" s="16">
        <v>162549</v>
      </c>
      <c r="E182" s="17" t="s">
        <v>81</v>
      </c>
      <c r="F182" s="20">
        <v>1</v>
      </c>
      <c r="G182" s="20">
        <v>0</v>
      </c>
      <c r="H182" s="20">
        <v>0</v>
      </c>
      <c r="I182" s="17" t="s">
        <v>7</v>
      </c>
      <c r="J182" s="104">
        <f t="shared" ref="J182:J213" si="4">VLOOKUP(A182,RANGE2,9,FALSE())</f>
        <v>303702.5</v>
      </c>
    </row>
    <row r="183" spans="1:10" x14ac:dyDescent="0.25">
      <c r="A183" s="14">
        <v>54</v>
      </c>
      <c r="B183" s="15" t="s">
        <v>592</v>
      </c>
      <c r="C183" s="19">
        <v>6872000</v>
      </c>
      <c r="D183" s="16">
        <v>20752</v>
      </c>
      <c r="E183" s="17" t="s">
        <v>593</v>
      </c>
      <c r="F183" s="20">
        <v>1</v>
      </c>
      <c r="G183" s="20">
        <v>0</v>
      </c>
      <c r="H183" s="20">
        <v>0</v>
      </c>
      <c r="I183" s="17" t="s">
        <v>7</v>
      </c>
      <c r="J183" s="104">
        <f t="shared" si="4"/>
        <v>303618.08100000001</v>
      </c>
    </row>
    <row r="184" spans="1:10" x14ac:dyDescent="0.25">
      <c r="A184" s="14">
        <v>2345</v>
      </c>
      <c r="B184" s="15" t="s">
        <v>471</v>
      </c>
      <c r="C184" s="19">
        <v>864000</v>
      </c>
      <c r="D184" s="16">
        <v>6261</v>
      </c>
      <c r="E184" s="17" t="s">
        <v>472</v>
      </c>
      <c r="F184" s="20">
        <v>0</v>
      </c>
      <c r="G184" s="20">
        <v>1</v>
      </c>
      <c r="H184" s="20">
        <v>0</v>
      </c>
      <c r="I184" s="17" t="s">
        <v>8</v>
      </c>
      <c r="J184" s="104">
        <f t="shared" si="4"/>
        <v>288829.31349999999</v>
      </c>
    </row>
    <row r="185" spans="1:10" x14ac:dyDescent="0.25">
      <c r="A185" s="14">
        <v>439</v>
      </c>
      <c r="B185" s="15" t="s">
        <v>575</v>
      </c>
      <c r="C185" s="19">
        <v>1435000</v>
      </c>
      <c r="D185" s="16">
        <v>5775</v>
      </c>
      <c r="E185" s="17" t="s">
        <v>151</v>
      </c>
      <c r="F185" s="20">
        <v>1</v>
      </c>
      <c r="G185" s="20">
        <v>0</v>
      </c>
      <c r="H185" s="20">
        <v>0</v>
      </c>
      <c r="I185" s="17" t="s">
        <v>7</v>
      </c>
      <c r="J185" s="104">
        <f t="shared" si="4"/>
        <v>288260</v>
      </c>
    </row>
    <row r="186" spans="1:10" x14ac:dyDescent="0.25">
      <c r="A186" s="14">
        <v>126</v>
      </c>
      <c r="B186" s="15" t="s">
        <v>181</v>
      </c>
      <c r="C186" s="19">
        <v>30637000</v>
      </c>
      <c r="D186" s="16">
        <v>83066</v>
      </c>
      <c r="E186" s="17" t="s">
        <v>182</v>
      </c>
      <c r="F186" s="20">
        <v>1</v>
      </c>
      <c r="G186" s="20">
        <v>0</v>
      </c>
      <c r="H186" s="20">
        <v>0</v>
      </c>
      <c r="I186" s="17" t="s">
        <v>7</v>
      </c>
      <c r="J186" s="104">
        <f t="shared" si="4"/>
        <v>262522.5</v>
      </c>
    </row>
    <row r="187" spans="1:10" x14ac:dyDescent="0.25">
      <c r="A187" s="14">
        <v>581</v>
      </c>
      <c r="B187" s="15" t="s">
        <v>451</v>
      </c>
      <c r="C187" s="19">
        <v>4404000</v>
      </c>
      <c r="D187" s="16">
        <v>16620</v>
      </c>
      <c r="E187" s="17" t="s">
        <v>452</v>
      </c>
      <c r="F187" s="20">
        <v>1</v>
      </c>
      <c r="G187" s="20">
        <v>0</v>
      </c>
      <c r="H187" s="20">
        <v>0</v>
      </c>
      <c r="I187" s="17" t="s">
        <v>7</v>
      </c>
      <c r="J187" s="104">
        <f t="shared" si="4"/>
        <v>257375</v>
      </c>
    </row>
    <row r="188" spans="1:10" x14ac:dyDescent="0.25">
      <c r="A188" s="111">
        <v>582</v>
      </c>
      <c r="B188" s="112" t="s">
        <v>453</v>
      </c>
      <c r="C188" s="113">
        <v>4404000</v>
      </c>
      <c r="D188" s="114">
        <v>16381</v>
      </c>
      <c r="E188" s="115" t="s">
        <v>452</v>
      </c>
      <c r="F188" s="116">
        <v>0.65</v>
      </c>
      <c r="G188" s="116">
        <v>0.35</v>
      </c>
      <c r="H188" s="116">
        <v>0</v>
      </c>
      <c r="I188" s="17" t="s">
        <v>7</v>
      </c>
      <c r="J188" s="104">
        <f t="shared" si="4"/>
        <v>257375</v>
      </c>
    </row>
    <row r="189" spans="1:10" x14ac:dyDescent="0.25">
      <c r="A189" s="14">
        <v>11</v>
      </c>
      <c r="B189" s="15" t="s">
        <v>358</v>
      </c>
      <c r="C189" s="19">
        <v>1595000</v>
      </c>
      <c r="D189" s="16">
        <v>3567</v>
      </c>
      <c r="E189" s="17" t="s">
        <v>359</v>
      </c>
      <c r="F189" s="20">
        <v>1</v>
      </c>
      <c r="G189" s="20">
        <v>0</v>
      </c>
      <c r="H189" s="20">
        <v>0</v>
      </c>
      <c r="I189" s="17" t="s">
        <v>7</v>
      </c>
      <c r="J189" s="104">
        <f t="shared" si="4"/>
        <v>247718.29</v>
      </c>
    </row>
    <row r="190" spans="1:10" x14ac:dyDescent="0.25">
      <c r="A190" s="14">
        <v>2434</v>
      </c>
      <c r="B190" s="15" t="s">
        <v>694</v>
      </c>
      <c r="C190" s="19">
        <v>1986000</v>
      </c>
      <c r="D190" s="16">
        <v>13772</v>
      </c>
      <c r="E190" s="17" t="s">
        <v>297</v>
      </c>
      <c r="F190" s="20">
        <v>0</v>
      </c>
      <c r="G190" s="20">
        <v>1</v>
      </c>
      <c r="H190" s="20">
        <v>0</v>
      </c>
      <c r="I190" s="17" t="s">
        <v>8</v>
      </c>
      <c r="J190" s="104">
        <f t="shared" si="4"/>
        <v>247718.29</v>
      </c>
    </row>
    <row r="191" spans="1:10" x14ac:dyDescent="0.25">
      <c r="A191" s="14">
        <v>396</v>
      </c>
      <c r="B191" s="15" t="s">
        <v>609</v>
      </c>
      <c r="C191" s="19">
        <v>13775000</v>
      </c>
      <c r="D191" s="16">
        <v>38301</v>
      </c>
      <c r="E191" s="17" t="s">
        <v>168</v>
      </c>
      <c r="F191" s="20">
        <v>0</v>
      </c>
      <c r="G191" s="20">
        <v>1</v>
      </c>
      <c r="H191" s="20">
        <v>0</v>
      </c>
      <c r="I191" s="17" t="s">
        <v>8</v>
      </c>
      <c r="J191" s="104">
        <f t="shared" si="4"/>
        <v>241726.6</v>
      </c>
    </row>
    <row r="192" spans="1:10" x14ac:dyDescent="0.25">
      <c r="A192" s="14">
        <v>321</v>
      </c>
      <c r="B192" s="15" t="s">
        <v>68</v>
      </c>
      <c r="C192" s="19">
        <v>4032000</v>
      </c>
      <c r="D192" s="16">
        <v>15067</v>
      </c>
      <c r="E192" s="17" t="s">
        <v>34</v>
      </c>
      <c r="F192" s="20">
        <v>1</v>
      </c>
      <c r="G192" s="20">
        <v>0</v>
      </c>
      <c r="H192" s="20">
        <v>0</v>
      </c>
      <c r="I192" s="17" t="s">
        <v>7</v>
      </c>
      <c r="J192" s="104">
        <f t="shared" si="4"/>
        <v>236785</v>
      </c>
    </row>
    <row r="193" spans="1:10" x14ac:dyDescent="0.25">
      <c r="A193" s="14">
        <v>9717</v>
      </c>
      <c r="B193" s="15" t="s">
        <v>505</v>
      </c>
      <c r="C193" s="19">
        <v>5646000</v>
      </c>
      <c r="D193" s="16">
        <v>14006</v>
      </c>
      <c r="E193" s="17" t="s">
        <v>506</v>
      </c>
      <c r="F193" s="20">
        <v>1</v>
      </c>
      <c r="G193" s="20">
        <v>0</v>
      </c>
      <c r="H193" s="20">
        <v>0</v>
      </c>
      <c r="I193" s="17" t="s">
        <v>7</v>
      </c>
      <c r="J193" s="104">
        <f t="shared" si="4"/>
        <v>230191.05249999999</v>
      </c>
    </row>
    <row r="194" spans="1:10" x14ac:dyDescent="0.25">
      <c r="A194" s="14">
        <v>2435</v>
      </c>
      <c r="B194" s="15" t="s">
        <v>362</v>
      </c>
      <c r="C194" s="19">
        <v>3553000</v>
      </c>
      <c r="D194" s="16">
        <v>9206</v>
      </c>
      <c r="E194" s="17" t="s">
        <v>297</v>
      </c>
      <c r="F194" s="20">
        <v>0</v>
      </c>
      <c r="G194" s="20">
        <v>1</v>
      </c>
      <c r="H194" s="20">
        <v>0</v>
      </c>
      <c r="I194" s="17" t="s">
        <v>8</v>
      </c>
      <c r="J194" s="104">
        <f t="shared" si="4"/>
        <v>227854.08749999999</v>
      </c>
    </row>
    <row r="195" spans="1:10" x14ac:dyDescent="0.25">
      <c r="A195" s="14">
        <v>252</v>
      </c>
      <c r="B195" s="15" t="s">
        <v>80</v>
      </c>
      <c r="C195" s="19">
        <v>10047000</v>
      </c>
      <c r="D195" s="16">
        <v>37917</v>
      </c>
      <c r="E195" s="17" t="s">
        <v>81</v>
      </c>
      <c r="F195" s="20">
        <v>1</v>
      </c>
      <c r="G195" s="20">
        <v>0</v>
      </c>
      <c r="H195" s="20">
        <v>0</v>
      </c>
      <c r="I195" s="17" t="s">
        <v>7</v>
      </c>
      <c r="J195" s="104">
        <f t="shared" si="4"/>
        <v>213621.25</v>
      </c>
    </row>
    <row r="196" spans="1:10" x14ac:dyDescent="0.25">
      <c r="A196" s="14">
        <v>2041</v>
      </c>
      <c r="B196" s="15" t="s">
        <v>572</v>
      </c>
      <c r="C196" s="19">
        <v>3057000</v>
      </c>
      <c r="D196" s="16">
        <v>7010</v>
      </c>
      <c r="E196" s="17" t="s">
        <v>231</v>
      </c>
      <c r="F196" s="20">
        <v>1</v>
      </c>
      <c r="G196" s="20">
        <v>0</v>
      </c>
      <c r="H196" s="20">
        <v>0</v>
      </c>
      <c r="I196" s="17" t="s">
        <v>7</v>
      </c>
      <c r="J196" s="104">
        <f t="shared" si="4"/>
        <v>210532.75</v>
      </c>
    </row>
    <row r="197" spans="1:10" x14ac:dyDescent="0.25">
      <c r="A197" s="14">
        <v>123</v>
      </c>
      <c r="B197" s="15" t="s">
        <v>573</v>
      </c>
      <c r="C197" s="19">
        <v>8270000</v>
      </c>
      <c r="D197" s="16">
        <v>23871</v>
      </c>
      <c r="E197" s="17" t="s">
        <v>227</v>
      </c>
      <c r="F197" s="20">
        <v>1</v>
      </c>
      <c r="G197" s="20">
        <v>0</v>
      </c>
      <c r="H197" s="20">
        <v>0</v>
      </c>
      <c r="I197" s="17" t="s">
        <v>7</v>
      </c>
      <c r="J197" s="104">
        <f t="shared" si="4"/>
        <v>207959</v>
      </c>
    </row>
    <row r="198" spans="1:10" x14ac:dyDescent="0.25">
      <c r="A198" s="14">
        <v>1179</v>
      </c>
      <c r="B198" s="15" t="s">
        <v>692</v>
      </c>
      <c r="C198" s="19">
        <v>55000</v>
      </c>
      <c r="D198" s="16">
        <v>956</v>
      </c>
      <c r="E198" s="17" t="s">
        <v>455</v>
      </c>
      <c r="F198" s="20">
        <v>0</v>
      </c>
      <c r="G198" s="20">
        <v>0</v>
      </c>
      <c r="H198" s="20">
        <v>1</v>
      </c>
      <c r="I198" s="17" t="s">
        <v>9</v>
      </c>
      <c r="J198" s="104">
        <f t="shared" si="4"/>
        <v>185310</v>
      </c>
    </row>
    <row r="199" spans="1:10" x14ac:dyDescent="0.25">
      <c r="A199" s="14">
        <v>92</v>
      </c>
      <c r="B199" s="15" t="s">
        <v>251</v>
      </c>
      <c r="C199" s="19">
        <v>1044000</v>
      </c>
      <c r="D199" s="16">
        <v>2766</v>
      </c>
      <c r="E199" s="17" t="s">
        <v>252</v>
      </c>
      <c r="F199" s="20">
        <v>1</v>
      </c>
      <c r="G199" s="20">
        <v>0</v>
      </c>
      <c r="H199" s="20">
        <v>0</v>
      </c>
      <c r="I199" s="17" t="s">
        <v>7</v>
      </c>
      <c r="J199" s="104">
        <f t="shared" si="4"/>
        <v>184280.5</v>
      </c>
    </row>
    <row r="200" spans="1:10" x14ac:dyDescent="0.25">
      <c r="A200" s="14">
        <v>2616</v>
      </c>
      <c r="B200" s="15" t="s">
        <v>266</v>
      </c>
      <c r="C200" s="19">
        <v>1719000</v>
      </c>
      <c r="D200" s="16">
        <v>4292</v>
      </c>
      <c r="E200" s="17" t="s">
        <v>267</v>
      </c>
      <c r="F200" s="20">
        <v>1</v>
      </c>
      <c r="G200" s="20">
        <v>0</v>
      </c>
      <c r="H200" s="20">
        <v>0</v>
      </c>
      <c r="I200" s="17" t="s">
        <v>7</v>
      </c>
      <c r="J200" s="104">
        <f t="shared" si="4"/>
        <v>181114.78750000001</v>
      </c>
    </row>
    <row r="201" spans="1:10" x14ac:dyDescent="0.25">
      <c r="A201" s="14">
        <v>331</v>
      </c>
      <c r="B201" s="15" t="s">
        <v>434</v>
      </c>
      <c r="C201" s="19">
        <v>2533000</v>
      </c>
      <c r="D201" s="16">
        <v>5913</v>
      </c>
      <c r="E201" s="17" t="s">
        <v>435</v>
      </c>
      <c r="F201" s="20">
        <v>1</v>
      </c>
      <c r="G201" s="20">
        <v>0</v>
      </c>
      <c r="H201" s="20">
        <v>0</v>
      </c>
      <c r="I201" s="17" t="s">
        <v>7</v>
      </c>
      <c r="J201" s="104">
        <f t="shared" si="4"/>
        <v>171416.89749999999</v>
      </c>
    </row>
    <row r="202" spans="1:10" x14ac:dyDescent="0.25">
      <c r="A202" s="14">
        <v>2053</v>
      </c>
      <c r="B202" s="15" t="s">
        <v>230</v>
      </c>
      <c r="C202" s="19">
        <v>254000</v>
      </c>
      <c r="D202" s="16">
        <v>730</v>
      </c>
      <c r="E202" s="17" t="s">
        <v>231</v>
      </c>
      <c r="F202" s="20">
        <v>1</v>
      </c>
      <c r="G202" s="20">
        <v>0</v>
      </c>
      <c r="H202" s="20">
        <v>0</v>
      </c>
      <c r="I202" s="17" t="s">
        <v>7</v>
      </c>
      <c r="J202" s="104">
        <f t="shared" si="4"/>
        <v>159572.5</v>
      </c>
    </row>
    <row r="203" spans="1:10" x14ac:dyDescent="0.25">
      <c r="A203" s="14">
        <v>2305</v>
      </c>
      <c r="B203" s="15" t="s">
        <v>268</v>
      </c>
      <c r="C203" s="19">
        <v>4940000</v>
      </c>
      <c r="D203" s="16">
        <v>28408</v>
      </c>
      <c r="E203" s="17" t="s">
        <v>229</v>
      </c>
      <c r="F203" s="20">
        <v>0</v>
      </c>
      <c r="G203" s="20">
        <v>1</v>
      </c>
      <c r="H203" s="20">
        <v>0</v>
      </c>
      <c r="I203" s="17" t="s">
        <v>8</v>
      </c>
      <c r="J203" s="104">
        <f t="shared" si="4"/>
        <v>158352.54250000001</v>
      </c>
    </row>
    <row r="204" spans="1:10" x14ac:dyDescent="0.25">
      <c r="A204" s="14">
        <v>44</v>
      </c>
      <c r="B204" s="15" t="s">
        <v>355</v>
      </c>
      <c r="C204" s="19">
        <v>1440000</v>
      </c>
      <c r="D204" s="16">
        <v>3634</v>
      </c>
      <c r="E204" s="17" t="s">
        <v>231</v>
      </c>
      <c r="F204" s="20">
        <v>1</v>
      </c>
      <c r="G204" s="20">
        <v>0</v>
      </c>
      <c r="H204" s="20">
        <v>0</v>
      </c>
      <c r="I204" s="17" t="s">
        <v>7</v>
      </c>
      <c r="J204" s="104">
        <f t="shared" si="4"/>
        <v>158234.15</v>
      </c>
    </row>
    <row r="205" spans="1:10" x14ac:dyDescent="0.25">
      <c r="A205" s="14">
        <v>2200</v>
      </c>
      <c r="B205" s="15" t="s">
        <v>525</v>
      </c>
      <c r="C205" s="19">
        <v>2140000</v>
      </c>
      <c r="D205" s="16">
        <v>5547</v>
      </c>
      <c r="E205" s="17" t="s">
        <v>526</v>
      </c>
      <c r="F205" s="20">
        <v>1</v>
      </c>
      <c r="G205" s="20">
        <v>0</v>
      </c>
      <c r="H205" s="20">
        <v>0</v>
      </c>
      <c r="I205" s="17" t="s">
        <v>7</v>
      </c>
      <c r="J205" s="104">
        <f t="shared" si="4"/>
        <v>157745.13750000001</v>
      </c>
    </row>
    <row r="206" spans="1:10" x14ac:dyDescent="0.25">
      <c r="A206" s="14">
        <v>259</v>
      </c>
      <c r="B206" s="15" t="s">
        <v>443</v>
      </c>
      <c r="C206" s="19">
        <v>19181000</v>
      </c>
      <c r="D206" s="16">
        <v>71088</v>
      </c>
      <c r="E206" s="17" t="s">
        <v>375</v>
      </c>
      <c r="F206" s="20">
        <v>1</v>
      </c>
      <c r="G206" s="20">
        <v>0</v>
      </c>
      <c r="H206" s="20">
        <v>0</v>
      </c>
      <c r="I206" s="17" t="s">
        <v>7</v>
      </c>
      <c r="J206" s="104">
        <f t="shared" si="4"/>
        <v>154425</v>
      </c>
    </row>
    <row r="207" spans="1:10" x14ac:dyDescent="0.25">
      <c r="A207" s="14">
        <v>2019</v>
      </c>
      <c r="B207" s="15" t="s">
        <v>568</v>
      </c>
      <c r="C207" s="19">
        <v>2837000</v>
      </c>
      <c r="D207" s="16">
        <v>10252</v>
      </c>
      <c r="E207" s="17" t="s">
        <v>231</v>
      </c>
      <c r="F207" s="20">
        <v>1</v>
      </c>
      <c r="G207" s="20">
        <v>0</v>
      </c>
      <c r="H207" s="20">
        <v>0</v>
      </c>
      <c r="I207" s="17" t="s">
        <v>7</v>
      </c>
      <c r="J207" s="104">
        <f t="shared" si="4"/>
        <v>153395.5</v>
      </c>
    </row>
    <row r="208" spans="1:10" x14ac:dyDescent="0.25">
      <c r="A208" s="14">
        <v>8063</v>
      </c>
      <c r="B208" s="15" t="s">
        <v>106</v>
      </c>
      <c r="C208" s="19">
        <v>638000</v>
      </c>
      <c r="D208" s="16">
        <v>2099</v>
      </c>
      <c r="E208" s="17" t="s">
        <v>100</v>
      </c>
      <c r="F208" s="20">
        <v>1</v>
      </c>
      <c r="G208" s="20">
        <v>0</v>
      </c>
      <c r="H208" s="20">
        <v>0</v>
      </c>
      <c r="I208" s="17" t="s">
        <v>7</v>
      </c>
      <c r="J208" s="104">
        <f t="shared" si="4"/>
        <v>152198.19149999999</v>
      </c>
    </row>
    <row r="209" spans="1:10" x14ac:dyDescent="0.25">
      <c r="A209" s="14">
        <v>8050</v>
      </c>
      <c r="B209" s="15" t="s">
        <v>125</v>
      </c>
      <c r="C209" s="19">
        <v>4175000</v>
      </c>
      <c r="D209" s="16">
        <v>15441</v>
      </c>
      <c r="E209" s="17" t="s">
        <v>100</v>
      </c>
      <c r="F209" s="20">
        <v>1</v>
      </c>
      <c r="G209" s="20">
        <v>0</v>
      </c>
      <c r="H209" s="20">
        <v>0</v>
      </c>
      <c r="I209" s="17" t="s">
        <v>7</v>
      </c>
      <c r="J209" s="104">
        <f t="shared" si="4"/>
        <v>151106.9215</v>
      </c>
    </row>
    <row r="210" spans="1:10" x14ac:dyDescent="0.25">
      <c r="A210" s="14">
        <v>58</v>
      </c>
      <c r="B210" s="15" t="s">
        <v>607</v>
      </c>
      <c r="C210" s="19">
        <v>13906000</v>
      </c>
      <c r="D210" s="16">
        <v>27997</v>
      </c>
      <c r="E210" s="17" t="s">
        <v>190</v>
      </c>
      <c r="F210" s="20">
        <v>1</v>
      </c>
      <c r="G210" s="20">
        <v>0</v>
      </c>
      <c r="H210" s="20">
        <v>0</v>
      </c>
      <c r="I210" s="17" t="s">
        <v>7</v>
      </c>
      <c r="J210" s="104">
        <f t="shared" si="4"/>
        <v>149277.5</v>
      </c>
    </row>
    <row r="211" spans="1:10" x14ac:dyDescent="0.25">
      <c r="A211" s="14">
        <v>2440</v>
      </c>
      <c r="B211" s="15" t="s">
        <v>603</v>
      </c>
      <c r="C211" s="19">
        <v>4119000</v>
      </c>
      <c r="D211" s="16">
        <v>27662</v>
      </c>
      <c r="E211" s="17" t="s">
        <v>484</v>
      </c>
      <c r="F211" s="20">
        <v>0</v>
      </c>
      <c r="G211" s="20">
        <v>1</v>
      </c>
      <c r="H211" s="20">
        <v>0</v>
      </c>
      <c r="I211" s="17" t="s">
        <v>8</v>
      </c>
      <c r="J211" s="104">
        <f t="shared" si="4"/>
        <v>147228.79500000001</v>
      </c>
    </row>
    <row r="212" spans="1:10" x14ac:dyDescent="0.25">
      <c r="A212" s="14">
        <v>91</v>
      </c>
      <c r="B212" s="15" t="s">
        <v>249</v>
      </c>
      <c r="C212" s="19">
        <v>306000</v>
      </c>
      <c r="D212" s="16">
        <v>974</v>
      </c>
      <c r="E212" s="17" t="s">
        <v>250</v>
      </c>
      <c r="F212" s="20">
        <v>1</v>
      </c>
      <c r="G212" s="20">
        <v>0</v>
      </c>
      <c r="H212" s="20">
        <v>0</v>
      </c>
      <c r="I212" s="17" t="s">
        <v>7</v>
      </c>
      <c r="J212" s="104">
        <f t="shared" si="4"/>
        <v>144130</v>
      </c>
    </row>
    <row r="213" spans="1:10" x14ac:dyDescent="0.25">
      <c r="A213" s="14">
        <v>2306</v>
      </c>
      <c r="B213" s="15" t="s">
        <v>228</v>
      </c>
      <c r="C213" s="19">
        <v>5464000</v>
      </c>
      <c r="D213" s="16">
        <v>30881</v>
      </c>
      <c r="E213" s="17" t="s">
        <v>229</v>
      </c>
      <c r="F213" s="20">
        <v>0</v>
      </c>
      <c r="G213" s="20">
        <v>1</v>
      </c>
      <c r="H213" s="20">
        <v>0</v>
      </c>
      <c r="I213" s="17" t="s">
        <v>8</v>
      </c>
      <c r="J213" s="104">
        <f t="shared" si="4"/>
        <v>138722.03649999999</v>
      </c>
    </row>
    <row r="214" spans="1:10" x14ac:dyDescent="0.25">
      <c r="A214" s="14">
        <v>2304</v>
      </c>
      <c r="B214" s="15" t="s">
        <v>306</v>
      </c>
      <c r="C214" s="19">
        <v>4944000</v>
      </c>
      <c r="D214" s="16">
        <v>28408</v>
      </c>
      <c r="E214" s="17" t="s">
        <v>229</v>
      </c>
      <c r="F214" s="20">
        <v>0</v>
      </c>
      <c r="G214" s="20">
        <v>1</v>
      </c>
      <c r="H214" s="20">
        <v>0</v>
      </c>
      <c r="I214" s="17" t="s">
        <v>8</v>
      </c>
      <c r="J214" s="104">
        <f t="shared" ref="J214:J226" si="5">VLOOKUP(A214,RANGE2,9,FALSE())</f>
        <v>138722.03649999999</v>
      </c>
    </row>
    <row r="215" spans="1:10" x14ac:dyDescent="0.25">
      <c r="A215" s="14">
        <v>66</v>
      </c>
      <c r="B215" s="15" t="s">
        <v>379</v>
      </c>
      <c r="C215" s="19">
        <v>8055000</v>
      </c>
      <c r="D215" s="16">
        <v>26896</v>
      </c>
      <c r="E215" s="17" t="s">
        <v>380</v>
      </c>
      <c r="F215" s="20">
        <v>1</v>
      </c>
      <c r="G215" s="20">
        <v>0</v>
      </c>
      <c r="H215" s="20">
        <v>0</v>
      </c>
      <c r="I215" s="17" t="s">
        <v>7</v>
      </c>
      <c r="J215" s="104">
        <f t="shared" si="5"/>
        <v>136923.5</v>
      </c>
    </row>
    <row r="216" spans="1:10" x14ac:dyDescent="0.25">
      <c r="A216" s="14">
        <v>1697</v>
      </c>
      <c r="B216" s="15" t="s">
        <v>532</v>
      </c>
      <c r="C216" s="19">
        <v>3451000</v>
      </c>
      <c r="D216" s="16">
        <v>7641</v>
      </c>
      <c r="E216" s="17" t="s">
        <v>168</v>
      </c>
      <c r="F216" s="20">
        <v>0</v>
      </c>
      <c r="G216" s="20">
        <v>0</v>
      </c>
      <c r="H216" s="20">
        <v>1</v>
      </c>
      <c r="I216" s="17" t="s">
        <v>9</v>
      </c>
      <c r="J216" s="104">
        <f t="shared" si="5"/>
        <v>124872.173</v>
      </c>
    </row>
    <row r="217" spans="1:10" x14ac:dyDescent="0.25">
      <c r="A217" s="14">
        <v>121</v>
      </c>
      <c r="B217" s="15" t="s">
        <v>344</v>
      </c>
      <c r="C217" s="19">
        <v>40423000</v>
      </c>
      <c r="D217" s="16">
        <v>73277</v>
      </c>
      <c r="E217" s="17" t="s">
        <v>255</v>
      </c>
      <c r="F217" s="20">
        <v>1</v>
      </c>
      <c r="G217" s="20">
        <v>0</v>
      </c>
      <c r="H217" s="20">
        <v>0</v>
      </c>
      <c r="I217" s="17" t="s">
        <v>7</v>
      </c>
      <c r="J217" s="104">
        <f t="shared" si="5"/>
        <v>123143.6425</v>
      </c>
    </row>
    <row r="218" spans="1:10" x14ac:dyDescent="0.25">
      <c r="A218" s="14">
        <v>5506</v>
      </c>
      <c r="B218" s="15" t="s">
        <v>262</v>
      </c>
      <c r="C218" s="19">
        <v>9913000</v>
      </c>
      <c r="D218" s="16">
        <v>56091</v>
      </c>
      <c r="E218" s="17" t="s">
        <v>56</v>
      </c>
      <c r="F218" s="20">
        <v>0</v>
      </c>
      <c r="G218" s="20">
        <v>1</v>
      </c>
      <c r="H218" s="20">
        <v>0</v>
      </c>
      <c r="I218" s="17" t="s">
        <v>8</v>
      </c>
      <c r="J218" s="104">
        <f t="shared" si="5"/>
        <v>123135.4065</v>
      </c>
    </row>
    <row r="219" spans="1:10" x14ac:dyDescent="0.25">
      <c r="A219" s="14">
        <v>2</v>
      </c>
      <c r="B219" s="15" t="s">
        <v>354</v>
      </c>
      <c r="C219" s="19">
        <v>1567000</v>
      </c>
      <c r="D219" s="16">
        <v>3862</v>
      </c>
      <c r="E219" s="17" t="s">
        <v>231</v>
      </c>
      <c r="F219" s="20">
        <v>1</v>
      </c>
      <c r="G219" s="20">
        <v>0</v>
      </c>
      <c r="H219" s="20">
        <v>0</v>
      </c>
      <c r="I219" s="17" t="s">
        <v>7</v>
      </c>
      <c r="J219" s="104">
        <f t="shared" si="5"/>
        <v>121522.18</v>
      </c>
    </row>
    <row r="220" spans="1:10" x14ac:dyDescent="0.25">
      <c r="A220" s="14">
        <v>8010</v>
      </c>
      <c r="B220" s="15" t="s">
        <v>558</v>
      </c>
      <c r="C220" s="19">
        <v>2537000</v>
      </c>
      <c r="D220" s="16">
        <v>9322</v>
      </c>
      <c r="E220" s="17" t="s">
        <v>79</v>
      </c>
      <c r="F220" s="20">
        <v>1</v>
      </c>
      <c r="G220" s="20">
        <v>0</v>
      </c>
      <c r="H220" s="20">
        <v>0</v>
      </c>
      <c r="I220" s="17" t="s">
        <v>7</v>
      </c>
      <c r="J220" s="104">
        <f t="shared" si="5"/>
        <v>113245</v>
      </c>
    </row>
    <row r="221" spans="1:10" x14ac:dyDescent="0.25">
      <c r="A221" s="14">
        <v>1760</v>
      </c>
      <c r="B221" s="15" t="s">
        <v>618</v>
      </c>
      <c r="C221" s="19">
        <v>106606000</v>
      </c>
      <c r="D221" s="16">
        <v>142144</v>
      </c>
      <c r="E221" s="17" t="s">
        <v>44</v>
      </c>
      <c r="F221" s="20">
        <v>1</v>
      </c>
      <c r="G221" s="20">
        <v>0</v>
      </c>
      <c r="H221" s="20">
        <v>0</v>
      </c>
      <c r="I221" s="17" t="s">
        <v>7</v>
      </c>
      <c r="J221" s="104">
        <f t="shared" si="5"/>
        <v>113142.05</v>
      </c>
    </row>
    <row r="222" spans="1:10" x14ac:dyDescent="0.25">
      <c r="A222" s="14">
        <v>61</v>
      </c>
      <c r="B222" s="15" t="s">
        <v>189</v>
      </c>
      <c r="C222" s="19">
        <v>12782000</v>
      </c>
      <c r="D222" s="16">
        <v>27646</v>
      </c>
      <c r="E222" s="17" t="s">
        <v>190</v>
      </c>
      <c r="F222" s="20">
        <v>1</v>
      </c>
      <c r="G222" s="20">
        <v>0</v>
      </c>
      <c r="H222" s="20">
        <v>0</v>
      </c>
      <c r="I222" s="17" t="s">
        <v>7</v>
      </c>
      <c r="J222" s="104">
        <f t="shared" si="5"/>
        <v>110156.5</v>
      </c>
    </row>
    <row r="223" spans="1:10" x14ac:dyDescent="0.25">
      <c r="A223" s="14">
        <v>290</v>
      </c>
      <c r="B223" s="15" t="s">
        <v>642</v>
      </c>
      <c r="C223" s="19">
        <v>1579000</v>
      </c>
      <c r="D223" s="16">
        <v>7847</v>
      </c>
      <c r="E223" s="17" t="s">
        <v>297</v>
      </c>
      <c r="F223" s="20">
        <v>0</v>
      </c>
      <c r="G223" s="20">
        <v>1</v>
      </c>
      <c r="H223" s="20">
        <v>0</v>
      </c>
      <c r="I223" s="17" t="s">
        <v>8</v>
      </c>
      <c r="J223" s="104">
        <f t="shared" si="5"/>
        <v>110156.5</v>
      </c>
    </row>
    <row r="224" spans="1:10" x14ac:dyDescent="0.25">
      <c r="A224" s="14">
        <v>2328</v>
      </c>
      <c r="B224" s="15" t="s">
        <v>548</v>
      </c>
      <c r="C224" s="19">
        <v>457000</v>
      </c>
      <c r="D224" s="16">
        <v>1687</v>
      </c>
      <c r="E224" s="17" t="s">
        <v>54</v>
      </c>
      <c r="F224" s="20">
        <v>0</v>
      </c>
      <c r="G224" s="20">
        <v>1</v>
      </c>
      <c r="H224" s="20">
        <v>0</v>
      </c>
      <c r="I224" s="17" t="s">
        <v>8</v>
      </c>
      <c r="J224" s="104">
        <f t="shared" si="5"/>
        <v>107068</v>
      </c>
    </row>
    <row r="225" spans="1:11" x14ac:dyDescent="0.25">
      <c r="A225" s="14">
        <v>6</v>
      </c>
      <c r="B225" s="15" t="s">
        <v>356</v>
      </c>
      <c r="C225" s="19">
        <v>1481000</v>
      </c>
      <c r="D225" s="16">
        <v>3355</v>
      </c>
      <c r="E225" s="17" t="s">
        <v>231</v>
      </c>
      <c r="F225" s="20">
        <v>1</v>
      </c>
      <c r="G225" s="20">
        <v>0</v>
      </c>
      <c r="H225" s="20">
        <v>0</v>
      </c>
      <c r="I225" s="17" t="s">
        <v>7</v>
      </c>
      <c r="J225" s="104">
        <f t="shared" si="5"/>
        <v>106038.5</v>
      </c>
    </row>
    <row r="226" spans="1:11" x14ac:dyDescent="0.25">
      <c r="A226" s="14">
        <v>202</v>
      </c>
      <c r="B226" s="15" t="s">
        <v>555</v>
      </c>
      <c r="C226" s="19">
        <v>20667000</v>
      </c>
      <c r="D226" s="16">
        <v>73882</v>
      </c>
      <c r="E226" s="17" t="s">
        <v>242</v>
      </c>
      <c r="F226" s="20">
        <v>1</v>
      </c>
      <c r="G226" s="20">
        <v>0</v>
      </c>
      <c r="H226" s="20">
        <v>0</v>
      </c>
      <c r="I226" s="17" t="s">
        <v>7</v>
      </c>
      <c r="J226" s="104">
        <f t="shared" si="5"/>
        <v>105009</v>
      </c>
    </row>
    <row r="227" spans="1:11" x14ac:dyDescent="0.25">
      <c r="A227" s="14">
        <v>8079</v>
      </c>
      <c r="B227" s="15" t="s">
        <v>107</v>
      </c>
      <c r="C227" s="132">
        <v>2905760</v>
      </c>
      <c r="D227" s="133">
        <v>12770</v>
      </c>
      <c r="E227" s="134">
        <v>1926</v>
      </c>
      <c r="F227" s="20">
        <v>1</v>
      </c>
      <c r="G227" s="20">
        <v>0</v>
      </c>
      <c r="H227" s="20">
        <v>0</v>
      </c>
      <c r="I227" s="17" t="s">
        <v>7</v>
      </c>
      <c r="J227" s="135">
        <v>100000</v>
      </c>
      <c r="K227" t="s">
        <v>712</v>
      </c>
    </row>
    <row r="228" spans="1:11" x14ac:dyDescent="0.25">
      <c r="A228" s="14">
        <v>2565</v>
      </c>
      <c r="B228" s="15" t="s">
        <v>348</v>
      </c>
      <c r="C228" s="19">
        <v>4931000</v>
      </c>
      <c r="D228" s="16">
        <v>21406</v>
      </c>
      <c r="E228" s="17" t="s">
        <v>297</v>
      </c>
      <c r="F228" s="20">
        <v>0</v>
      </c>
      <c r="G228" s="20">
        <v>1</v>
      </c>
      <c r="H228" s="20">
        <v>0</v>
      </c>
      <c r="I228" s="17" t="s">
        <v>8</v>
      </c>
      <c r="J228" s="104">
        <f t="shared" ref="J228:J242" si="6">VLOOKUP(A228,RANGE2,9,FALSE())</f>
        <v>94714</v>
      </c>
    </row>
    <row r="229" spans="1:11" x14ac:dyDescent="0.25">
      <c r="A229" s="14">
        <v>2567</v>
      </c>
      <c r="B229" s="15" t="s">
        <v>695</v>
      </c>
      <c r="C229" s="19">
        <v>4931000</v>
      </c>
      <c r="D229" s="16">
        <v>21334</v>
      </c>
      <c r="E229" s="17" t="s">
        <v>297</v>
      </c>
      <c r="F229" s="20">
        <v>0</v>
      </c>
      <c r="G229" s="20">
        <v>1</v>
      </c>
      <c r="H229" s="20">
        <v>0</v>
      </c>
      <c r="I229" s="17" t="s">
        <v>8</v>
      </c>
      <c r="J229" s="104">
        <f t="shared" si="6"/>
        <v>94714</v>
      </c>
    </row>
    <row r="230" spans="1:11" x14ac:dyDescent="0.25">
      <c r="A230" s="14">
        <v>2566</v>
      </c>
      <c r="B230" s="15" t="s">
        <v>479</v>
      </c>
      <c r="C230" s="19">
        <v>3822000</v>
      </c>
      <c r="D230" s="16">
        <v>16916</v>
      </c>
      <c r="E230" s="17" t="s">
        <v>297</v>
      </c>
      <c r="F230" s="20">
        <v>0</v>
      </c>
      <c r="G230" s="20">
        <v>1</v>
      </c>
      <c r="H230" s="20">
        <v>0</v>
      </c>
      <c r="I230" s="17" t="s">
        <v>8</v>
      </c>
      <c r="J230" s="104">
        <f t="shared" si="6"/>
        <v>94302.2</v>
      </c>
    </row>
    <row r="231" spans="1:11" x14ac:dyDescent="0.25">
      <c r="A231" s="14">
        <v>7103</v>
      </c>
      <c r="B231" s="15" t="s">
        <v>345</v>
      </c>
      <c r="C231" s="19">
        <v>59975000</v>
      </c>
      <c r="D231" s="16">
        <v>30232</v>
      </c>
      <c r="E231" s="17" t="s">
        <v>346</v>
      </c>
      <c r="F231" s="20">
        <v>1</v>
      </c>
      <c r="G231" s="20">
        <v>0</v>
      </c>
      <c r="H231" s="20">
        <v>0</v>
      </c>
      <c r="I231" s="17" t="s">
        <v>7</v>
      </c>
      <c r="J231" s="104">
        <f t="shared" si="6"/>
        <v>91110.75</v>
      </c>
    </row>
    <row r="232" spans="1:11" x14ac:dyDescent="0.25">
      <c r="A232" s="14">
        <v>441</v>
      </c>
      <c r="B232" s="15" t="s">
        <v>424</v>
      </c>
      <c r="C232" s="19">
        <v>1816000</v>
      </c>
      <c r="D232" s="16">
        <v>7545</v>
      </c>
      <c r="E232" s="17" t="s">
        <v>227</v>
      </c>
      <c r="F232" s="20">
        <v>1</v>
      </c>
      <c r="G232" s="20">
        <v>0</v>
      </c>
      <c r="H232" s="20">
        <v>0</v>
      </c>
      <c r="I232" s="17" t="s">
        <v>7</v>
      </c>
      <c r="J232" s="104">
        <f t="shared" si="6"/>
        <v>89566.5</v>
      </c>
    </row>
    <row r="233" spans="1:11" x14ac:dyDescent="0.25">
      <c r="A233" s="14">
        <v>264</v>
      </c>
      <c r="B233" s="15" t="s">
        <v>89</v>
      </c>
      <c r="C233" s="19">
        <v>49766000</v>
      </c>
      <c r="D233" s="16">
        <v>68050</v>
      </c>
      <c r="E233" s="17" t="s">
        <v>90</v>
      </c>
      <c r="F233" s="20">
        <v>1</v>
      </c>
      <c r="G233" s="20">
        <v>0</v>
      </c>
      <c r="H233" s="20">
        <v>0</v>
      </c>
      <c r="I233" s="17" t="s">
        <v>7</v>
      </c>
      <c r="J233" s="104">
        <f t="shared" si="6"/>
        <v>85963.25</v>
      </c>
    </row>
    <row r="234" spans="1:11" x14ac:dyDescent="0.25">
      <c r="A234" s="14">
        <v>55</v>
      </c>
      <c r="B234" s="15" t="s">
        <v>324</v>
      </c>
      <c r="C234" s="19">
        <v>10572000</v>
      </c>
      <c r="D234" s="16">
        <v>23021</v>
      </c>
      <c r="E234" s="17" t="s">
        <v>325</v>
      </c>
      <c r="F234" s="20">
        <v>1</v>
      </c>
      <c r="G234" s="20">
        <v>0</v>
      </c>
      <c r="H234" s="20">
        <v>0</v>
      </c>
      <c r="I234" s="17" t="s">
        <v>7</v>
      </c>
      <c r="J234" s="104">
        <f t="shared" si="6"/>
        <v>85036.7</v>
      </c>
    </row>
    <row r="235" spans="1:11" x14ac:dyDescent="0.25">
      <c r="A235" s="14">
        <v>57</v>
      </c>
      <c r="B235" s="15" t="s">
        <v>604</v>
      </c>
      <c r="C235" s="19">
        <v>80254000</v>
      </c>
      <c r="D235" s="16">
        <v>123399</v>
      </c>
      <c r="E235" s="17" t="s">
        <v>44</v>
      </c>
      <c r="F235" s="20">
        <v>1</v>
      </c>
      <c r="G235" s="20">
        <v>0</v>
      </c>
      <c r="H235" s="20">
        <v>0</v>
      </c>
      <c r="I235" s="17" t="s">
        <v>7</v>
      </c>
      <c r="J235" s="104">
        <f t="shared" si="6"/>
        <v>82360</v>
      </c>
    </row>
    <row r="236" spans="1:11" x14ac:dyDescent="0.25">
      <c r="A236" s="14">
        <v>2038</v>
      </c>
      <c r="B236" s="15" t="s">
        <v>571</v>
      </c>
      <c r="C236" s="19">
        <v>2979000</v>
      </c>
      <c r="D236" s="16">
        <v>9625</v>
      </c>
      <c r="E236" s="17" t="s">
        <v>231</v>
      </c>
      <c r="F236" s="20">
        <v>1</v>
      </c>
      <c r="G236" s="20">
        <v>0</v>
      </c>
      <c r="H236" s="20">
        <v>0</v>
      </c>
      <c r="I236" s="17" t="s">
        <v>7</v>
      </c>
      <c r="J236" s="104">
        <f t="shared" si="6"/>
        <v>80301</v>
      </c>
    </row>
    <row r="237" spans="1:11" x14ac:dyDescent="0.25">
      <c r="A237" s="14">
        <v>8051</v>
      </c>
      <c r="B237" s="15" t="s">
        <v>124</v>
      </c>
      <c r="C237" s="19">
        <v>443000</v>
      </c>
      <c r="D237" s="16">
        <v>1146</v>
      </c>
      <c r="E237" s="17" t="s">
        <v>100</v>
      </c>
      <c r="F237" s="20">
        <v>1</v>
      </c>
      <c r="G237" s="20">
        <v>0</v>
      </c>
      <c r="H237" s="20">
        <v>0</v>
      </c>
      <c r="I237" s="17" t="s">
        <v>7</v>
      </c>
      <c r="J237" s="104">
        <f t="shared" si="6"/>
        <v>80075.539499999999</v>
      </c>
    </row>
    <row r="238" spans="1:11" x14ac:dyDescent="0.25">
      <c r="A238" s="14">
        <v>257</v>
      </c>
      <c r="B238" s="15" t="s">
        <v>97</v>
      </c>
      <c r="C238" s="19">
        <v>1820000</v>
      </c>
      <c r="D238" s="16">
        <v>8137</v>
      </c>
      <c r="E238" s="17" t="s">
        <v>85</v>
      </c>
      <c r="F238" s="20">
        <v>1</v>
      </c>
      <c r="G238" s="20">
        <v>0</v>
      </c>
      <c r="H238" s="20">
        <v>0</v>
      </c>
      <c r="I238" s="17" t="s">
        <v>7</v>
      </c>
      <c r="J238" s="104">
        <f t="shared" si="6"/>
        <v>78242</v>
      </c>
    </row>
    <row r="239" spans="1:11" x14ac:dyDescent="0.25">
      <c r="A239" s="14">
        <v>700</v>
      </c>
      <c r="B239" s="15" t="s">
        <v>293</v>
      </c>
      <c r="C239" s="19">
        <v>588000</v>
      </c>
      <c r="D239" s="16">
        <v>2443</v>
      </c>
      <c r="E239" s="17" t="s">
        <v>294</v>
      </c>
      <c r="F239" s="20">
        <v>1</v>
      </c>
      <c r="G239" s="20">
        <v>0</v>
      </c>
      <c r="H239" s="20">
        <v>0</v>
      </c>
      <c r="I239" s="17" t="s">
        <v>7</v>
      </c>
      <c r="J239" s="104">
        <f t="shared" si="6"/>
        <v>77212.5</v>
      </c>
    </row>
    <row r="240" spans="1:11" x14ac:dyDescent="0.25">
      <c r="A240" s="14">
        <v>2390</v>
      </c>
      <c r="B240" s="15" t="s">
        <v>674</v>
      </c>
      <c r="C240" s="19">
        <v>1626000</v>
      </c>
      <c r="D240" s="16">
        <v>7391</v>
      </c>
      <c r="E240" s="17" t="s">
        <v>168</v>
      </c>
      <c r="F240" s="20">
        <v>0</v>
      </c>
      <c r="G240" s="20">
        <v>1</v>
      </c>
      <c r="H240" s="20">
        <v>0</v>
      </c>
      <c r="I240" s="17" t="s">
        <v>8</v>
      </c>
      <c r="J240" s="104">
        <f t="shared" si="6"/>
        <v>73380.701000000001</v>
      </c>
    </row>
    <row r="241" spans="1:10" x14ac:dyDescent="0.25">
      <c r="A241" s="14">
        <v>105</v>
      </c>
      <c r="B241" s="106" t="s">
        <v>442</v>
      </c>
      <c r="C241" s="107">
        <v>37010000</v>
      </c>
      <c r="D241" s="108">
        <v>129707</v>
      </c>
      <c r="E241" s="109" t="s">
        <v>286</v>
      </c>
      <c r="F241" s="110">
        <v>0.37</v>
      </c>
      <c r="G241" s="110">
        <v>0.63</v>
      </c>
      <c r="H241" s="110">
        <v>0</v>
      </c>
      <c r="I241" s="17" t="s">
        <v>7</v>
      </c>
      <c r="J241" s="104">
        <f t="shared" si="6"/>
        <v>72065</v>
      </c>
    </row>
    <row r="242" spans="1:10" x14ac:dyDescent="0.25">
      <c r="A242" s="14">
        <v>261</v>
      </c>
      <c r="B242" s="15" t="s">
        <v>617</v>
      </c>
      <c r="C242" s="19">
        <v>10117000</v>
      </c>
      <c r="D242" s="16">
        <v>45164</v>
      </c>
      <c r="E242" s="17" t="s">
        <v>58</v>
      </c>
      <c r="F242" s="20">
        <v>0</v>
      </c>
      <c r="G242" s="20">
        <v>1</v>
      </c>
      <c r="H242" s="20">
        <v>0</v>
      </c>
      <c r="I242" s="17" t="s">
        <v>8</v>
      </c>
      <c r="J242" s="104">
        <f t="shared" si="6"/>
        <v>72065</v>
      </c>
    </row>
    <row r="243" spans="1:10" x14ac:dyDescent="0.25">
      <c r="A243" s="14">
        <v>2448</v>
      </c>
      <c r="B243" s="15" t="s">
        <v>40</v>
      </c>
      <c r="C243" s="19">
        <v>693000</v>
      </c>
      <c r="D243" s="16">
        <v>2916</v>
      </c>
      <c r="E243" s="17" t="s">
        <v>39</v>
      </c>
      <c r="F243" s="20">
        <v>0</v>
      </c>
      <c r="G243" s="20">
        <v>1</v>
      </c>
      <c r="H243" s="20">
        <v>0</v>
      </c>
      <c r="I243" s="17" t="s">
        <v>8</v>
      </c>
      <c r="J243" s="104">
        <v>71300</v>
      </c>
    </row>
    <row r="244" spans="1:10" x14ac:dyDescent="0.25">
      <c r="A244" s="14">
        <v>9719</v>
      </c>
      <c r="B244" s="15" t="s">
        <v>496</v>
      </c>
      <c r="C244" s="19">
        <v>770000</v>
      </c>
      <c r="D244" s="16">
        <v>3655</v>
      </c>
      <c r="E244" s="17" t="s">
        <v>92</v>
      </c>
      <c r="F244" s="20">
        <v>1</v>
      </c>
      <c r="G244" s="20">
        <v>0</v>
      </c>
      <c r="H244" s="20">
        <v>0</v>
      </c>
      <c r="I244" s="17" t="s">
        <v>7</v>
      </c>
      <c r="J244" s="104">
        <f t="shared" ref="J244:J275" si="7">VLOOKUP(A244,RANGE2,9,FALSE())</f>
        <v>71035.5</v>
      </c>
    </row>
    <row r="245" spans="1:10" x14ac:dyDescent="0.25">
      <c r="A245" s="14">
        <v>8062</v>
      </c>
      <c r="B245" s="15" t="s">
        <v>123</v>
      </c>
      <c r="C245" s="19">
        <v>605000</v>
      </c>
      <c r="D245" s="16">
        <v>2784</v>
      </c>
      <c r="E245" s="17" t="s">
        <v>100</v>
      </c>
      <c r="F245" s="20">
        <v>1</v>
      </c>
      <c r="G245" s="20">
        <v>0</v>
      </c>
      <c r="H245" s="20">
        <v>0</v>
      </c>
      <c r="I245" s="17" t="s">
        <v>7</v>
      </c>
      <c r="J245" s="104">
        <f t="shared" si="7"/>
        <v>70777.095499999996</v>
      </c>
    </row>
    <row r="246" spans="1:10" x14ac:dyDescent="0.25">
      <c r="A246" s="14">
        <v>596</v>
      </c>
      <c r="B246" s="15" t="s">
        <v>589</v>
      </c>
      <c r="C246" s="19">
        <v>2392000</v>
      </c>
      <c r="D246" s="16">
        <v>21176</v>
      </c>
      <c r="E246" s="17" t="s">
        <v>242</v>
      </c>
      <c r="F246" s="20">
        <v>0</v>
      </c>
      <c r="G246" s="20">
        <v>1</v>
      </c>
      <c r="H246" s="20">
        <v>0</v>
      </c>
      <c r="I246" s="17" t="s">
        <v>8</v>
      </c>
      <c r="J246" s="104">
        <f t="shared" si="7"/>
        <v>70520.75</v>
      </c>
    </row>
    <row r="247" spans="1:10" x14ac:dyDescent="0.25">
      <c r="A247" s="14">
        <v>2392</v>
      </c>
      <c r="B247" s="15" t="s">
        <v>429</v>
      </c>
      <c r="C247" s="19">
        <v>4771000</v>
      </c>
      <c r="D247" s="16">
        <v>23196</v>
      </c>
      <c r="E247" s="17" t="s">
        <v>168</v>
      </c>
      <c r="F247" s="20">
        <v>0</v>
      </c>
      <c r="G247" s="20">
        <v>1</v>
      </c>
      <c r="H247" s="20">
        <v>0</v>
      </c>
      <c r="I247" s="17" t="s">
        <v>8</v>
      </c>
      <c r="J247" s="104">
        <f t="shared" si="7"/>
        <v>63829</v>
      </c>
    </row>
    <row r="248" spans="1:10" x14ac:dyDescent="0.25">
      <c r="A248" s="14">
        <v>2394</v>
      </c>
      <c r="B248" s="15" t="s">
        <v>681</v>
      </c>
      <c r="C248" s="19">
        <v>4771000</v>
      </c>
      <c r="D248" s="16">
        <v>23163</v>
      </c>
      <c r="E248" s="17" t="s">
        <v>168</v>
      </c>
      <c r="F248" s="20">
        <v>0</v>
      </c>
      <c r="G248" s="20">
        <v>1</v>
      </c>
      <c r="H248" s="20">
        <v>0</v>
      </c>
      <c r="I248" s="17" t="s">
        <v>8</v>
      </c>
      <c r="J248" s="104">
        <f t="shared" si="7"/>
        <v>63829</v>
      </c>
    </row>
    <row r="249" spans="1:10" x14ac:dyDescent="0.25">
      <c r="A249" s="14">
        <v>2395</v>
      </c>
      <c r="B249" s="15" t="s">
        <v>687</v>
      </c>
      <c r="C249" s="19">
        <v>4986000</v>
      </c>
      <c r="D249" s="16">
        <v>23335</v>
      </c>
      <c r="E249" s="17" t="s">
        <v>168</v>
      </c>
      <c r="F249" s="20">
        <v>0</v>
      </c>
      <c r="G249" s="20">
        <v>1</v>
      </c>
      <c r="H249" s="20">
        <v>0</v>
      </c>
      <c r="I249" s="17" t="s">
        <v>8</v>
      </c>
      <c r="J249" s="104">
        <f t="shared" si="7"/>
        <v>63829</v>
      </c>
    </row>
    <row r="250" spans="1:10" x14ac:dyDescent="0.25">
      <c r="A250" s="14">
        <v>2430</v>
      </c>
      <c r="B250" s="15" t="s">
        <v>635</v>
      </c>
      <c r="C250" s="19">
        <v>9232000</v>
      </c>
      <c r="D250" s="16">
        <v>10091</v>
      </c>
      <c r="E250" s="17" t="s">
        <v>277</v>
      </c>
      <c r="F250" s="20">
        <v>1</v>
      </c>
      <c r="G250" s="20">
        <v>0</v>
      </c>
      <c r="H250" s="20">
        <v>0</v>
      </c>
      <c r="I250" s="17" t="s">
        <v>7</v>
      </c>
      <c r="J250" s="104">
        <f t="shared" si="7"/>
        <v>61770</v>
      </c>
    </row>
    <row r="251" spans="1:10" x14ac:dyDescent="0.25">
      <c r="A251" s="14">
        <v>556</v>
      </c>
      <c r="B251" s="15" t="s">
        <v>625</v>
      </c>
      <c r="C251" s="19">
        <v>35129000</v>
      </c>
      <c r="D251" s="16">
        <v>79900</v>
      </c>
      <c r="E251" s="17" t="s">
        <v>77</v>
      </c>
      <c r="F251" s="20">
        <v>0</v>
      </c>
      <c r="G251" s="20">
        <v>1</v>
      </c>
      <c r="H251" s="20">
        <v>0</v>
      </c>
      <c r="I251" s="17" t="s">
        <v>8</v>
      </c>
      <c r="J251" s="104">
        <f t="shared" si="7"/>
        <v>61580.572</v>
      </c>
    </row>
    <row r="252" spans="1:10" x14ac:dyDescent="0.25">
      <c r="A252" s="14">
        <v>2837</v>
      </c>
      <c r="B252" s="15" t="s">
        <v>598</v>
      </c>
      <c r="C252" s="19">
        <v>1199000</v>
      </c>
      <c r="D252" s="16">
        <v>8264</v>
      </c>
      <c r="E252" s="17" t="s">
        <v>58</v>
      </c>
      <c r="F252" s="20">
        <v>0</v>
      </c>
      <c r="G252" s="20">
        <v>1</v>
      </c>
      <c r="H252" s="20">
        <v>0</v>
      </c>
      <c r="I252" s="17" t="s">
        <v>8</v>
      </c>
      <c r="J252" s="104">
        <f t="shared" si="7"/>
        <v>60740.5</v>
      </c>
    </row>
    <row r="253" spans="1:10" x14ac:dyDescent="0.25">
      <c r="A253" s="14">
        <v>2838</v>
      </c>
      <c r="B253" s="15" t="s">
        <v>599</v>
      </c>
      <c r="C253" s="19">
        <v>1199000</v>
      </c>
      <c r="D253" s="16">
        <v>8264</v>
      </c>
      <c r="E253" s="17" t="s">
        <v>58</v>
      </c>
      <c r="F253" s="20">
        <v>0</v>
      </c>
      <c r="G253" s="20">
        <v>1</v>
      </c>
      <c r="H253" s="20">
        <v>0</v>
      </c>
      <c r="I253" s="17" t="s">
        <v>8</v>
      </c>
      <c r="J253" s="104">
        <f t="shared" si="7"/>
        <v>59711</v>
      </c>
    </row>
    <row r="254" spans="1:10" x14ac:dyDescent="0.25">
      <c r="A254" s="14">
        <v>67</v>
      </c>
      <c r="B254" s="15" t="s">
        <v>340</v>
      </c>
      <c r="C254" s="19">
        <v>3503000</v>
      </c>
      <c r="D254" s="16">
        <v>17162</v>
      </c>
      <c r="E254" s="17" t="s">
        <v>81</v>
      </c>
      <c r="F254" s="20">
        <v>1</v>
      </c>
      <c r="G254" s="20">
        <v>0</v>
      </c>
      <c r="H254" s="20">
        <v>0</v>
      </c>
      <c r="I254" s="17" t="s">
        <v>7</v>
      </c>
      <c r="J254" s="104">
        <f t="shared" si="7"/>
        <v>59196.25</v>
      </c>
    </row>
    <row r="255" spans="1:10" x14ac:dyDescent="0.25">
      <c r="A255" s="14">
        <v>2383</v>
      </c>
      <c r="B255" s="15" t="s">
        <v>336</v>
      </c>
      <c r="C255" s="19">
        <v>5357000</v>
      </c>
      <c r="D255" s="16">
        <v>27493</v>
      </c>
      <c r="E255" s="17" t="s">
        <v>48</v>
      </c>
      <c r="F255" s="20">
        <v>0</v>
      </c>
      <c r="G255" s="20">
        <v>1</v>
      </c>
      <c r="H255" s="20">
        <v>0</v>
      </c>
      <c r="I255" s="17" t="s">
        <v>8</v>
      </c>
      <c r="J255" s="104">
        <f t="shared" si="7"/>
        <v>51989.75</v>
      </c>
    </row>
    <row r="256" spans="1:10" x14ac:dyDescent="0.25">
      <c r="A256" s="14">
        <v>661</v>
      </c>
      <c r="B256" s="15" t="s">
        <v>454</v>
      </c>
      <c r="C256" s="19">
        <v>2192000</v>
      </c>
      <c r="D256" s="16">
        <v>8737</v>
      </c>
      <c r="E256" s="17" t="s">
        <v>455</v>
      </c>
      <c r="F256" s="20">
        <v>1</v>
      </c>
      <c r="G256" s="20">
        <v>0</v>
      </c>
      <c r="H256" s="20">
        <v>0</v>
      </c>
      <c r="I256" s="17" t="s">
        <v>7</v>
      </c>
      <c r="J256" s="104">
        <f t="shared" si="7"/>
        <v>51475</v>
      </c>
    </row>
    <row r="257" spans="1:10" x14ac:dyDescent="0.25">
      <c r="A257" s="14">
        <v>2393</v>
      </c>
      <c r="B257" s="15" t="s">
        <v>541</v>
      </c>
      <c r="C257" s="19">
        <v>4986000</v>
      </c>
      <c r="D257" s="16">
        <v>23334</v>
      </c>
      <c r="E257" s="17" t="s">
        <v>168</v>
      </c>
      <c r="F257" s="20">
        <v>0</v>
      </c>
      <c r="G257" s="20">
        <v>1</v>
      </c>
      <c r="H257" s="20">
        <v>0</v>
      </c>
      <c r="I257" s="17" t="s">
        <v>8</v>
      </c>
      <c r="J257" s="104">
        <f t="shared" si="7"/>
        <v>51475</v>
      </c>
    </row>
    <row r="258" spans="1:10" x14ac:dyDescent="0.25">
      <c r="A258" s="14">
        <v>71</v>
      </c>
      <c r="B258" s="15" t="s">
        <v>631</v>
      </c>
      <c r="C258" s="19">
        <v>50748000</v>
      </c>
      <c r="D258" s="16">
        <v>43143</v>
      </c>
      <c r="E258" s="17" t="s">
        <v>112</v>
      </c>
      <c r="F258" s="20">
        <v>1</v>
      </c>
      <c r="G258" s="20">
        <v>0</v>
      </c>
      <c r="H258" s="20">
        <v>0</v>
      </c>
      <c r="I258" s="17" t="s">
        <v>7</v>
      </c>
      <c r="J258" s="104">
        <f t="shared" si="7"/>
        <v>51475</v>
      </c>
    </row>
    <row r="259" spans="1:10" x14ac:dyDescent="0.25">
      <c r="A259" s="14">
        <v>2839</v>
      </c>
      <c r="B259" s="15" t="s">
        <v>600</v>
      </c>
      <c r="C259" s="19">
        <v>931000</v>
      </c>
      <c r="D259" s="16">
        <v>6375</v>
      </c>
      <c r="E259" s="17" t="s">
        <v>58</v>
      </c>
      <c r="F259" s="20">
        <v>0</v>
      </c>
      <c r="G259" s="20">
        <v>1</v>
      </c>
      <c r="H259" s="20">
        <v>0</v>
      </c>
      <c r="I259" s="17" t="s">
        <v>8</v>
      </c>
      <c r="J259" s="104">
        <f t="shared" si="7"/>
        <v>46842.25</v>
      </c>
    </row>
    <row r="260" spans="1:10" x14ac:dyDescent="0.25">
      <c r="A260" s="14">
        <v>8060</v>
      </c>
      <c r="B260" s="15" t="s">
        <v>99</v>
      </c>
      <c r="C260" s="19">
        <v>338000</v>
      </c>
      <c r="D260" s="16">
        <v>2783</v>
      </c>
      <c r="E260" s="17" t="s">
        <v>100</v>
      </c>
      <c r="F260" s="20">
        <v>1</v>
      </c>
      <c r="G260" s="20">
        <v>0</v>
      </c>
      <c r="H260" s="20">
        <v>0</v>
      </c>
      <c r="I260" s="17" t="s">
        <v>7</v>
      </c>
      <c r="J260" s="104">
        <f t="shared" si="7"/>
        <v>46494.279000000002</v>
      </c>
    </row>
    <row r="261" spans="1:10" x14ac:dyDescent="0.25">
      <c r="A261" s="14">
        <v>703</v>
      </c>
      <c r="B261" s="15" t="s">
        <v>291</v>
      </c>
      <c r="C261" s="19">
        <v>1041000</v>
      </c>
      <c r="D261" s="16">
        <v>3243</v>
      </c>
      <c r="E261" s="17" t="s">
        <v>286</v>
      </c>
      <c r="F261" s="20">
        <v>1</v>
      </c>
      <c r="G261" s="20">
        <v>0</v>
      </c>
      <c r="H261" s="20">
        <v>0</v>
      </c>
      <c r="I261" s="17" t="s">
        <v>7</v>
      </c>
      <c r="J261" s="104">
        <f t="shared" si="7"/>
        <v>46327.5</v>
      </c>
    </row>
    <row r="262" spans="1:10" x14ac:dyDescent="0.25">
      <c r="A262" s="14">
        <v>1157</v>
      </c>
      <c r="B262" s="15" t="s">
        <v>444</v>
      </c>
      <c r="C262" s="19">
        <v>61903000</v>
      </c>
      <c r="D262" s="16">
        <v>194673</v>
      </c>
      <c r="E262" s="17" t="s">
        <v>48</v>
      </c>
      <c r="F262" s="20">
        <v>1</v>
      </c>
      <c r="G262" s="20">
        <v>0</v>
      </c>
      <c r="H262" s="20">
        <v>0</v>
      </c>
      <c r="I262" s="17" t="s">
        <v>7</v>
      </c>
      <c r="J262" s="104">
        <f t="shared" si="7"/>
        <v>46327.5</v>
      </c>
    </row>
    <row r="263" spans="1:10" x14ac:dyDescent="0.25">
      <c r="A263" s="14">
        <v>436</v>
      </c>
      <c r="B263" s="15" t="s">
        <v>93</v>
      </c>
      <c r="C263" s="19">
        <v>1162000</v>
      </c>
      <c r="D263" s="16">
        <v>4892</v>
      </c>
      <c r="E263" s="17" t="s">
        <v>94</v>
      </c>
      <c r="F263" s="20">
        <v>1</v>
      </c>
      <c r="G263" s="20">
        <v>0</v>
      </c>
      <c r="H263" s="20">
        <v>0</v>
      </c>
      <c r="I263" s="17" t="s">
        <v>7</v>
      </c>
      <c r="J263" s="104">
        <f t="shared" si="7"/>
        <v>43650.8</v>
      </c>
    </row>
    <row r="264" spans="1:10" x14ac:dyDescent="0.25">
      <c r="A264" s="14">
        <v>218</v>
      </c>
      <c r="B264" s="15" t="s">
        <v>256</v>
      </c>
      <c r="C264" s="19">
        <v>961000</v>
      </c>
      <c r="D264" s="16">
        <v>6210</v>
      </c>
      <c r="E264" s="17" t="s">
        <v>255</v>
      </c>
      <c r="F264" s="20">
        <v>1</v>
      </c>
      <c r="G264" s="20">
        <v>0</v>
      </c>
      <c r="H264" s="20">
        <v>0</v>
      </c>
      <c r="I264" s="17" t="s">
        <v>7</v>
      </c>
      <c r="J264" s="104">
        <f t="shared" si="7"/>
        <v>42724.25</v>
      </c>
    </row>
    <row r="265" spans="1:10" x14ac:dyDescent="0.25">
      <c r="A265" s="14">
        <v>8054</v>
      </c>
      <c r="B265" s="15" t="s">
        <v>114</v>
      </c>
      <c r="C265" s="19">
        <v>487000</v>
      </c>
      <c r="D265" s="16">
        <v>972</v>
      </c>
      <c r="E265" s="17" t="s">
        <v>100</v>
      </c>
      <c r="F265" s="20">
        <v>1</v>
      </c>
      <c r="G265" s="20">
        <v>0</v>
      </c>
      <c r="H265" s="20">
        <v>0</v>
      </c>
      <c r="I265" s="17" t="s">
        <v>7</v>
      </c>
      <c r="J265" s="104">
        <f t="shared" si="7"/>
        <v>42630.565499999997</v>
      </c>
    </row>
    <row r="266" spans="1:10" x14ac:dyDescent="0.25">
      <c r="A266" s="14">
        <v>2831</v>
      </c>
      <c r="B266" s="15" t="s">
        <v>135</v>
      </c>
      <c r="C266" s="19">
        <v>748000</v>
      </c>
      <c r="D266" s="16">
        <v>6184</v>
      </c>
      <c r="E266" s="17" t="s">
        <v>136</v>
      </c>
      <c r="F266" s="20">
        <v>0</v>
      </c>
      <c r="G266" s="20">
        <v>1</v>
      </c>
      <c r="H266" s="20">
        <v>0</v>
      </c>
      <c r="I266" s="17" t="s">
        <v>8</v>
      </c>
      <c r="J266" s="104">
        <f t="shared" si="7"/>
        <v>42209.5</v>
      </c>
    </row>
    <row r="267" spans="1:10" x14ac:dyDescent="0.25">
      <c r="A267" s="14">
        <v>255</v>
      </c>
      <c r="B267" s="15" t="s">
        <v>312</v>
      </c>
      <c r="C267" s="19">
        <v>982000</v>
      </c>
      <c r="D267" s="16">
        <v>4953</v>
      </c>
      <c r="E267" s="17" t="s">
        <v>229</v>
      </c>
      <c r="F267" s="20">
        <v>1</v>
      </c>
      <c r="G267" s="20">
        <v>0</v>
      </c>
      <c r="H267" s="20">
        <v>0</v>
      </c>
      <c r="I267" s="17" t="s">
        <v>7</v>
      </c>
      <c r="J267" s="104">
        <f t="shared" si="7"/>
        <v>42209.5</v>
      </c>
    </row>
    <row r="268" spans="1:10" x14ac:dyDescent="0.25">
      <c r="A268" s="14">
        <v>234</v>
      </c>
      <c r="B268" s="15" t="s">
        <v>621</v>
      </c>
      <c r="C268" s="19">
        <v>7039000</v>
      </c>
      <c r="D268" s="16">
        <v>14252</v>
      </c>
      <c r="E268" s="17" t="s">
        <v>104</v>
      </c>
      <c r="F268" s="20">
        <v>1</v>
      </c>
      <c r="G268" s="20">
        <v>0</v>
      </c>
      <c r="H268" s="20">
        <v>0</v>
      </c>
      <c r="I268" s="17" t="s">
        <v>7</v>
      </c>
      <c r="J268" s="104">
        <f t="shared" si="7"/>
        <v>41591.800000000003</v>
      </c>
    </row>
    <row r="269" spans="1:10" x14ac:dyDescent="0.25">
      <c r="A269" s="14">
        <v>2447</v>
      </c>
      <c r="B269" s="15" t="s">
        <v>38</v>
      </c>
      <c r="C269" s="19">
        <v>693000</v>
      </c>
      <c r="D269" s="16">
        <v>3708</v>
      </c>
      <c r="E269" s="17" t="s">
        <v>39</v>
      </c>
      <c r="F269" s="20">
        <v>0</v>
      </c>
      <c r="G269" s="20">
        <v>1</v>
      </c>
      <c r="H269" s="20">
        <v>0</v>
      </c>
      <c r="I269" s="17" t="s">
        <v>8</v>
      </c>
      <c r="J269" s="104">
        <f t="shared" si="7"/>
        <v>41180</v>
      </c>
    </row>
    <row r="270" spans="1:10" x14ac:dyDescent="0.25">
      <c r="A270" s="14">
        <v>2836</v>
      </c>
      <c r="B270" s="15" t="s">
        <v>59</v>
      </c>
      <c r="C270" s="19">
        <v>1224000</v>
      </c>
      <c r="D270" s="16">
        <v>8458</v>
      </c>
      <c r="E270" s="17" t="s">
        <v>58</v>
      </c>
      <c r="F270" s="20">
        <v>0</v>
      </c>
      <c r="G270" s="20">
        <v>1</v>
      </c>
      <c r="H270" s="20">
        <v>0</v>
      </c>
      <c r="I270" s="17" t="s">
        <v>8</v>
      </c>
      <c r="J270" s="104">
        <f t="shared" si="7"/>
        <v>41180</v>
      </c>
    </row>
    <row r="271" spans="1:10" x14ac:dyDescent="0.25">
      <c r="A271" s="14">
        <v>2458</v>
      </c>
      <c r="B271" s="15" t="s">
        <v>399</v>
      </c>
      <c r="C271" s="19">
        <v>1377000</v>
      </c>
      <c r="D271" s="16">
        <v>10345</v>
      </c>
      <c r="E271" s="17" t="s">
        <v>96</v>
      </c>
      <c r="F271" s="20">
        <v>0</v>
      </c>
      <c r="G271" s="20">
        <v>1</v>
      </c>
      <c r="H271" s="20">
        <v>0</v>
      </c>
      <c r="I271" s="17" t="s">
        <v>8</v>
      </c>
      <c r="J271" s="104">
        <f t="shared" si="7"/>
        <v>41180</v>
      </c>
    </row>
    <row r="272" spans="1:10" x14ac:dyDescent="0.25">
      <c r="A272" s="14">
        <v>2833</v>
      </c>
      <c r="B272" s="15" t="s">
        <v>627</v>
      </c>
      <c r="C272" s="19">
        <v>795000</v>
      </c>
      <c r="D272" s="16">
        <v>6465</v>
      </c>
      <c r="E272" s="17" t="s">
        <v>58</v>
      </c>
      <c r="F272" s="20">
        <v>0</v>
      </c>
      <c r="G272" s="20">
        <v>1</v>
      </c>
      <c r="H272" s="20">
        <v>0</v>
      </c>
      <c r="I272" s="17" t="s">
        <v>8</v>
      </c>
      <c r="J272" s="104">
        <f t="shared" si="7"/>
        <v>41180</v>
      </c>
    </row>
    <row r="273" spans="1:10" x14ac:dyDescent="0.25">
      <c r="A273" s="14">
        <v>2834</v>
      </c>
      <c r="B273" s="15" t="s">
        <v>628</v>
      </c>
      <c r="C273" s="19">
        <v>906000</v>
      </c>
      <c r="D273" s="16">
        <v>6270</v>
      </c>
      <c r="E273" s="17" t="s">
        <v>58</v>
      </c>
      <c r="F273" s="20">
        <v>0</v>
      </c>
      <c r="G273" s="20">
        <v>1</v>
      </c>
      <c r="H273" s="20">
        <v>0</v>
      </c>
      <c r="I273" s="17" t="s">
        <v>8</v>
      </c>
      <c r="J273" s="104">
        <f t="shared" si="7"/>
        <v>41180</v>
      </c>
    </row>
    <row r="274" spans="1:10" x14ac:dyDescent="0.25">
      <c r="A274" s="14">
        <v>72</v>
      </c>
      <c r="B274" s="15" t="s">
        <v>630</v>
      </c>
      <c r="C274" s="19">
        <v>54167000</v>
      </c>
      <c r="D274" s="16">
        <v>57553</v>
      </c>
      <c r="E274" s="17" t="s">
        <v>112</v>
      </c>
      <c r="F274" s="20">
        <v>1</v>
      </c>
      <c r="G274" s="20">
        <v>0</v>
      </c>
      <c r="H274" s="20">
        <v>0</v>
      </c>
      <c r="I274" s="17" t="s">
        <v>7</v>
      </c>
      <c r="J274" s="104">
        <f t="shared" si="7"/>
        <v>41180</v>
      </c>
    </row>
    <row r="275" spans="1:10" x14ac:dyDescent="0.25">
      <c r="A275" s="14">
        <v>2832</v>
      </c>
      <c r="B275" s="15" t="s">
        <v>137</v>
      </c>
      <c r="C275" s="19">
        <v>642000</v>
      </c>
      <c r="D275" s="16">
        <v>6184</v>
      </c>
      <c r="E275" s="17" t="s">
        <v>136</v>
      </c>
      <c r="F275" s="20">
        <v>0</v>
      </c>
      <c r="G275" s="20">
        <v>1</v>
      </c>
      <c r="H275" s="20">
        <v>0</v>
      </c>
      <c r="I275" s="17" t="s">
        <v>8</v>
      </c>
      <c r="J275" s="104">
        <f t="shared" si="7"/>
        <v>40665.25</v>
      </c>
    </row>
    <row r="276" spans="1:10" x14ac:dyDescent="0.25">
      <c r="A276" s="14">
        <v>2385</v>
      </c>
      <c r="B276" s="15" t="s">
        <v>257</v>
      </c>
      <c r="C276" s="19">
        <v>5357000</v>
      </c>
      <c r="D276" s="16">
        <v>30520</v>
      </c>
      <c r="E276" s="17" t="s">
        <v>48</v>
      </c>
      <c r="F276" s="20">
        <v>0</v>
      </c>
      <c r="G276" s="20">
        <v>1</v>
      </c>
      <c r="H276" s="20">
        <v>0</v>
      </c>
      <c r="I276" s="17" t="s">
        <v>8</v>
      </c>
      <c r="J276" s="104">
        <f t="shared" ref="J276:J307" si="8">VLOOKUP(A276,RANGE2,9,FALSE())</f>
        <v>37576.75</v>
      </c>
    </row>
    <row r="277" spans="1:10" x14ac:dyDescent="0.25">
      <c r="A277" s="14">
        <v>89</v>
      </c>
      <c r="B277" s="15" t="s">
        <v>245</v>
      </c>
      <c r="C277" s="19">
        <v>778000</v>
      </c>
      <c r="D277" s="16">
        <v>3143</v>
      </c>
      <c r="E277" s="17" t="s">
        <v>246</v>
      </c>
      <c r="F277" s="20">
        <v>1</v>
      </c>
      <c r="G277" s="20">
        <v>0</v>
      </c>
      <c r="H277" s="20">
        <v>0</v>
      </c>
      <c r="I277" s="17" t="s">
        <v>7</v>
      </c>
      <c r="J277" s="104">
        <f t="shared" si="8"/>
        <v>37062</v>
      </c>
    </row>
    <row r="278" spans="1:10" x14ac:dyDescent="0.25">
      <c r="A278" s="14">
        <v>9718</v>
      </c>
      <c r="B278" s="15" t="s">
        <v>511</v>
      </c>
      <c r="C278" s="19">
        <v>318000</v>
      </c>
      <c r="D278" s="16">
        <v>1320</v>
      </c>
      <c r="E278" s="17" t="s">
        <v>92</v>
      </c>
      <c r="F278" s="20">
        <v>1</v>
      </c>
      <c r="G278" s="20">
        <v>0</v>
      </c>
      <c r="H278" s="20">
        <v>0</v>
      </c>
      <c r="I278" s="17" t="s">
        <v>7</v>
      </c>
      <c r="J278" s="104">
        <f t="shared" si="8"/>
        <v>36032.5</v>
      </c>
    </row>
    <row r="279" spans="1:10" x14ac:dyDescent="0.25">
      <c r="A279" s="14">
        <v>7357</v>
      </c>
      <c r="B279" s="15" t="s">
        <v>269</v>
      </c>
      <c r="C279" s="19">
        <v>175000</v>
      </c>
      <c r="D279" s="16">
        <v>200</v>
      </c>
      <c r="E279" s="17" t="s">
        <v>229</v>
      </c>
      <c r="F279" s="20">
        <v>1</v>
      </c>
      <c r="G279" s="20">
        <v>0</v>
      </c>
      <c r="H279" s="20">
        <v>0</v>
      </c>
      <c r="I279" s="17" t="s">
        <v>7</v>
      </c>
      <c r="J279" s="104">
        <f t="shared" si="8"/>
        <v>35414.800000000003</v>
      </c>
    </row>
    <row r="280" spans="1:10" x14ac:dyDescent="0.25">
      <c r="A280" s="14">
        <v>2384</v>
      </c>
      <c r="B280" s="15" t="s">
        <v>337</v>
      </c>
      <c r="C280" s="19">
        <v>5357000</v>
      </c>
      <c r="D280" s="16">
        <v>29049</v>
      </c>
      <c r="E280" s="17" t="s">
        <v>48</v>
      </c>
      <c r="F280" s="20">
        <v>0</v>
      </c>
      <c r="G280" s="20">
        <v>1</v>
      </c>
      <c r="H280" s="20">
        <v>0</v>
      </c>
      <c r="I280" s="17" t="s">
        <v>8</v>
      </c>
      <c r="J280" s="104">
        <f t="shared" si="8"/>
        <v>34488.25</v>
      </c>
    </row>
    <row r="281" spans="1:10" x14ac:dyDescent="0.25">
      <c r="A281" s="14">
        <v>7186</v>
      </c>
      <c r="B281" s="106" t="s">
        <v>270</v>
      </c>
      <c r="C281" s="107">
        <v>47611000</v>
      </c>
      <c r="D281" s="108">
        <v>22500</v>
      </c>
      <c r="E281" s="109" t="s">
        <v>265</v>
      </c>
      <c r="F281" s="110">
        <v>0.42</v>
      </c>
      <c r="G281" s="110">
        <v>0</v>
      </c>
      <c r="H281" s="110">
        <v>0.57999999999999996</v>
      </c>
      <c r="I281" s="17" t="s">
        <v>7</v>
      </c>
      <c r="J281" s="104">
        <f t="shared" si="8"/>
        <v>33973.5</v>
      </c>
    </row>
    <row r="282" spans="1:10" x14ac:dyDescent="0.25">
      <c r="A282" s="14">
        <v>8052</v>
      </c>
      <c r="B282" s="15" t="s">
        <v>126</v>
      </c>
      <c r="C282" s="19">
        <v>424000</v>
      </c>
      <c r="D282" s="16">
        <v>6128</v>
      </c>
      <c r="E282" s="17" t="s">
        <v>127</v>
      </c>
      <c r="F282" s="20">
        <v>1</v>
      </c>
      <c r="G282" s="20">
        <v>0</v>
      </c>
      <c r="H282" s="20">
        <v>0</v>
      </c>
      <c r="I282" s="17" t="s">
        <v>7</v>
      </c>
      <c r="J282" s="104">
        <f t="shared" si="8"/>
        <v>32887.377500000002</v>
      </c>
    </row>
    <row r="283" spans="1:10" x14ac:dyDescent="0.25">
      <c r="A283" s="14">
        <v>2835</v>
      </c>
      <c r="B283" s="15" t="s">
        <v>57</v>
      </c>
      <c r="C283" s="19">
        <v>1199000</v>
      </c>
      <c r="D283" s="16">
        <v>8264</v>
      </c>
      <c r="E283" s="17" t="s">
        <v>58</v>
      </c>
      <c r="F283" s="20">
        <v>0</v>
      </c>
      <c r="G283" s="20">
        <v>1</v>
      </c>
      <c r="H283" s="20">
        <v>0</v>
      </c>
      <c r="I283" s="17" t="s">
        <v>8</v>
      </c>
      <c r="J283" s="104">
        <f t="shared" si="8"/>
        <v>32429.25</v>
      </c>
    </row>
    <row r="284" spans="1:10" x14ac:dyDescent="0.25">
      <c r="A284" s="14">
        <v>2607</v>
      </c>
      <c r="B284" s="15" t="s">
        <v>295</v>
      </c>
      <c r="C284" s="19">
        <v>286000</v>
      </c>
      <c r="D284" s="16">
        <v>2261</v>
      </c>
      <c r="E284" s="17" t="s">
        <v>75</v>
      </c>
      <c r="F284" s="20">
        <v>0</v>
      </c>
      <c r="G284" s="20">
        <v>1</v>
      </c>
      <c r="H284" s="20">
        <v>0</v>
      </c>
      <c r="I284" s="17" t="s">
        <v>8</v>
      </c>
      <c r="J284" s="104">
        <f t="shared" si="8"/>
        <v>31914.5</v>
      </c>
    </row>
    <row r="285" spans="1:10" x14ac:dyDescent="0.25">
      <c r="A285" s="14">
        <v>407</v>
      </c>
      <c r="B285" s="15" t="s">
        <v>91</v>
      </c>
      <c r="C285" s="19">
        <v>4120000</v>
      </c>
      <c r="D285" s="16">
        <v>14360</v>
      </c>
      <c r="E285" s="17" t="s">
        <v>92</v>
      </c>
      <c r="F285" s="20">
        <v>1</v>
      </c>
      <c r="G285" s="20">
        <v>0</v>
      </c>
      <c r="H285" s="20">
        <v>0</v>
      </c>
      <c r="I285" s="17" t="s">
        <v>7</v>
      </c>
      <c r="J285" s="104">
        <f t="shared" si="8"/>
        <v>30885</v>
      </c>
    </row>
    <row r="286" spans="1:10" x14ac:dyDescent="0.25">
      <c r="A286" s="14">
        <v>2382</v>
      </c>
      <c r="B286" s="15" t="s">
        <v>335</v>
      </c>
      <c r="C286" s="19">
        <v>2637000</v>
      </c>
      <c r="D286" s="16">
        <v>14492</v>
      </c>
      <c r="E286" s="17" t="s">
        <v>48</v>
      </c>
      <c r="F286" s="20">
        <v>0</v>
      </c>
      <c r="G286" s="20">
        <v>1</v>
      </c>
      <c r="H286" s="20">
        <v>0</v>
      </c>
      <c r="I286" s="17" t="s">
        <v>8</v>
      </c>
      <c r="J286" s="104">
        <f t="shared" si="8"/>
        <v>30885</v>
      </c>
    </row>
    <row r="287" spans="1:10" x14ac:dyDescent="0.25">
      <c r="A287" s="14">
        <v>214</v>
      </c>
      <c r="B287" s="15" t="s">
        <v>601</v>
      </c>
      <c r="C287" s="19">
        <v>67503000</v>
      </c>
      <c r="D287" s="16">
        <v>104604</v>
      </c>
      <c r="E287" s="17" t="s">
        <v>50</v>
      </c>
      <c r="F287" s="20">
        <v>1</v>
      </c>
      <c r="G287" s="20">
        <v>0</v>
      </c>
      <c r="H287" s="20">
        <v>0</v>
      </c>
      <c r="I287" s="17" t="s">
        <v>7</v>
      </c>
      <c r="J287" s="104">
        <f t="shared" si="8"/>
        <v>30267.3</v>
      </c>
    </row>
    <row r="288" spans="1:10" x14ac:dyDescent="0.25">
      <c r="A288" s="14">
        <v>2391</v>
      </c>
      <c r="B288" s="15" t="s">
        <v>381</v>
      </c>
      <c r="C288" s="19">
        <v>4986000</v>
      </c>
      <c r="D288" s="16">
        <v>23334</v>
      </c>
      <c r="E288" s="17" t="s">
        <v>168</v>
      </c>
      <c r="F288" s="20">
        <v>0</v>
      </c>
      <c r="G288" s="20">
        <v>1</v>
      </c>
      <c r="H288" s="20">
        <v>0</v>
      </c>
      <c r="I288" s="17" t="s">
        <v>8</v>
      </c>
      <c r="J288" s="104">
        <f t="shared" si="8"/>
        <v>28628.335999999999</v>
      </c>
    </row>
    <row r="289" spans="1:10" x14ac:dyDescent="0.25">
      <c r="A289" s="14">
        <v>2389</v>
      </c>
      <c r="B289" s="15" t="s">
        <v>261</v>
      </c>
      <c r="C289" s="19">
        <v>1329000</v>
      </c>
      <c r="D289" s="16">
        <v>6097</v>
      </c>
      <c r="E289" s="17" t="s">
        <v>48</v>
      </c>
      <c r="F289" s="20">
        <v>0</v>
      </c>
      <c r="G289" s="20">
        <v>1</v>
      </c>
      <c r="H289" s="20">
        <v>0</v>
      </c>
      <c r="I289" s="17" t="s">
        <v>8</v>
      </c>
      <c r="J289" s="104">
        <f t="shared" si="8"/>
        <v>28311.25</v>
      </c>
    </row>
    <row r="290" spans="1:10" x14ac:dyDescent="0.25">
      <c r="A290" s="14">
        <v>2830</v>
      </c>
      <c r="B290" s="15" t="s">
        <v>333</v>
      </c>
      <c r="C290" s="19">
        <v>748000</v>
      </c>
      <c r="D290" s="16">
        <v>6184</v>
      </c>
      <c r="E290" s="17" t="s">
        <v>136</v>
      </c>
      <c r="F290" s="20">
        <v>0</v>
      </c>
      <c r="G290" s="20">
        <v>1</v>
      </c>
      <c r="H290" s="20">
        <v>0</v>
      </c>
      <c r="I290" s="17" t="s">
        <v>8</v>
      </c>
      <c r="J290" s="104">
        <f t="shared" si="8"/>
        <v>27281.75</v>
      </c>
    </row>
    <row r="291" spans="1:10" x14ac:dyDescent="0.25">
      <c r="A291" s="14">
        <v>2381</v>
      </c>
      <c r="B291" s="15" t="s">
        <v>334</v>
      </c>
      <c r="C291" s="19">
        <v>3203000</v>
      </c>
      <c r="D291" s="16">
        <v>18178</v>
      </c>
      <c r="E291" s="17" t="s">
        <v>48</v>
      </c>
      <c r="F291" s="20">
        <v>0</v>
      </c>
      <c r="G291" s="20">
        <v>1</v>
      </c>
      <c r="H291" s="20">
        <v>0</v>
      </c>
      <c r="I291" s="17" t="s">
        <v>8</v>
      </c>
      <c r="J291" s="104">
        <f t="shared" si="8"/>
        <v>27281.75</v>
      </c>
    </row>
    <row r="292" spans="1:10" x14ac:dyDescent="0.25">
      <c r="A292" s="14">
        <v>7273</v>
      </c>
      <c r="B292" s="15" t="s">
        <v>70</v>
      </c>
      <c r="C292" s="19">
        <v>77000</v>
      </c>
      <c r="D292" s="16">
        <v>1189</v>
      </c>
      <c r="E292" s="17" t="s">
        <v>71</v>
      </c>
      <c r="F292" s="20">
        <v>1</v>
      </c>
      <c r="G292" s="20">
        <v>0</v>
      </c>
      <c r="H292" s="20">
        <v>0</v>
      </c>
      <c r="I292" s="17" t="s">
        <v>7</v>
      </c>
      <c r="J292" s="104">
        <f t="shared" si="8"/>
        <v>27229.245500000001</v>
      </c>
    </row>
    <row r="293" spans="1:10" x14ac:dyDescent="0.25">
      <c r="A293" s="14">
        <v>2027</v>
      </c>
      <c r="B293" s="15" t="s">
        <v>436</v>
      </c>
      <c r="C293" s="19">
        <v>156000</v>
      </c>
      <c r="D293" s="16">
        <v>225</v>
      </c>
      <c r="E293" s="17" t="s">
        <v>437</v>
      </c>
      <c r="F293" s="20">
        <v>1</v>
      </c>
      <c r="G293" s="20">
        <v>0</v>
      </c>
      <c r="H293" s="20">
        <v>0</v>
      </c>
      <c r="I293" s="17" t="s">
        <v>7</v>
      </c>
      <c r="J293" s="104">
        <f t="shared" si="8"/>
        <v>26992.460500000001</v>
      </c>
    </row>
    <row r="294" spans="1:10" x14ac:dyDescent="0.25">
      <c r="A294" s="14">
        <v>1985</v>
      </c>
      <c r="B294" s="106" t="s">
        <v>636</v>
      </c>
      <c r="C294" s="107">
        <v>14318000</v>
      </c>
      <c r="D294" s="108">
        <v>60500</v>
      </c>
      <c r="E294" s="109" t="s">
        <v>194</v>
      </c>
      <c r="F294" s="110">
        <v>0.22</v>
      </c>
      <c r="G294" s="110">
        <v>0</v>
      </c>
      <c r="H294" s="110">
        <v>0.78</v>
      </c>
      <c r="I294" s="17" t="s">
        <v>9</v>
      </c>
      <c r="J294" s="104">
        <f t="shared" si="8"/>
        <v>26875.0975</v>
      </c>
    </row>
    <row r="295" spans="1:10" x14ac:dyDescent="0.25">
      <c r="A295" s="14">
        <v>9720</v>
      </c>
      <c r="B295" s="15" t="s">
        <v>480</v>
      </c>
      <c r="C295" s="19">
        <v>293000</v>
      </c>
      <c r="D295" s="16">
        <v>1215</v>
      </c>
      <c r="E295" s="17" t="s">
        <v>92</v>
      </c>
      <c r="F295" s="20">
        <v>1</v>
      </c>
      <c r="G295" s="20">
        <v>0</v>
      </c>
      <c r="H295" s="20">
        <v>0</v>
      </c>
      <c r="I295" s="17" t="s">
        <v>7</v>
      </c>
      <c r="J295" s="104">
        <f t="shared" si="8"/>
        <v>26767</v>
      </c>
    </row>
    <row r="296" spans="1:10" x14ac:dyDescent="0.25">
      <c r="A296" s="14">
        <v>9721</v>
      </c>
      <c r="B296" s="15" t="s">
        <v>488</v>
      </c>
      <c r="C296" s="19">
        <v>293000</v>
      </c>
      <c r="D296" s="16">
        <v>1215</v>
      </c>
      <c r="E296" s="17" t="s">
        <v>92</v>
      </c>
      <c r="F296" s="20">
        <v>1</v>
      </c>
      <c r="G296" s="20">
        <v>0</v>
      </c>
      <c r="H296" s="20">
        <v>0</v>
      </c>
      <c r="I296" s="17" t="s">
        <v>7</v>
      </c>
      <c r="J296" s="104">
        <f t="shared" si="8"/>
        <v>26612.575000000001</v>
      </c>
    </row>
    <row r="297" spans="1:10" x14ac:dyDescent="0.25">
      <c r="A297" s="14">
        <v>1196</v>
      </c>
      <c r="B297" s="15" t="s">
        <v>241</v>
      </c>
      <c r="C297" s="19">
        <v>3493000</v>
      </c>
      <c r="D297" s="16">
        <v>1806</v>
      </c>
      <c r="E297" s="17" t="s">
        <v>242</v>
      </c>
      <c r="F297" s="20">
        <v>1</v>
      </c>
      <c r="G297" s="20">
        <v>0</v>
      </c>
      <c r="H297" s="20">
        <v>0</v>
      </c>
      <c r="I297" s="17" t="s">
        <v>7</v>
      </c>
      <c r="J297" s="104">
        <f t="shared" si="8"/>
        <v>26252.25</v>
      </c>
    </row>
    <row r="298" spans="1:10" x14ac:dyDescent="0.25">
      <c r="A298" s="117">
        <v>2374</v>
      </c>
      <c r="B298" s="118" t="s">
        <v>615</v>
      </c>
      <c r="C298" s="119">
        <v>34835000</v>
      </c>
      <c r="D298" s="120">
        <v>66957</v>
      </c>
      <c r="E298" s="121" t="s">
        <v>265</v>
      </c>
      <c r="F298" s="122">
        <v>0.08</v>
      </c>
      <c r="G298" s="122">
        <v>0.92</v>
      </c>
      <c r="H298" s="122">
        <v>0</v>
      </c>
      <c r="I298" s="17" t="s">
        <v>8</v>
      </c>
      <c r="J298" s="104">
        <f t="shared" si="8"/>
        <v>26215.187999999998</v>
      </c>
    </row>
    <row r="299" spans="1:10" x14ac:dyDescent="0.25">
      <c r="A299" s="14">
        <v>1680</v>
      </c>
      <c r="B299" s="15" t="s">
        <v>678</v>
      </c>
      <c r="C299" s="19">
        <v>40000</v>
      </c>
      <c r="D299" s="16">
        <v>172</v>
      </c>
      <c r="E299" s="17" t="s">
        <v>375</v>
      </c>
      <c r="F299" s="20">
        <v>1</v>
      </c>
      <c r="G299" s="20">
        <v>0</v>
      </c>
      <c r="H299" s="20">
        <v>0</v>
      </c>
      <c r="I299" s="17" t="s">
        <v>7</v>
      </c>
      <c r="J299" s="104">
        <f t="shared" si="8"/>
        <v>26174.008000000002</v>
      </c>
    </row>
    <row r="300" spans="1:10" x14ac:dyDescent="0.25">
      <c r="A300" s="14">
        <v>322</v>
      </c>
      <c r="B300" s="15" t="s">
        <v>62</v>
      </c>
      <c r="C300" s="19">
        <v>174000</v>
      </c>
      <c r="D300" s="16">
        <v>1756</v>
      </c>
      <c r="E300" s="17" t="s">
        <v>63</v>
      </c>
      <c r="F300" s="20">
        <v>1</v>
      </c>
      <c r="G300" s="20">
        <v>0</v>
      </c>
      <c r="H300" s="20">
        <v>0</v>
      </c>
      <c r="I300" s="17" t="s">
        <v>7</v>
      </c>
      <c r="J300" s="104">
        <f t="shared" si="8"/>
        <v>25222.75</v>
      </c>
    </row>
    <row r="301" spans="1:10" x14ac:dyDescent="0.25">
      <c r="A301" s="14">
        <v>9712</v>
      </c>
      <c r="B301" s="15" t="s">
        <v>485</v>
      </c>
      <c r="C301" s="19">
        <v>94000</v>
      </c>
      <c r="D301" s="16">
        <v>451</v>
      </c>
      <c r="E301" s="17" t="s">
        <v>92</v>
      </c>
      <c r="F301" s="20">
        <v>1</v>
      </c>
      <c r="G301" s="20">
        <v>0</v>
      </c>
      <c r="H301" s="20">
        <v>0</v>
      </c>
      <c r="I301" s="17" t="s">
        <v>7</v>
      </c>
      <c r="J301" s="104">
        <f t="shared" si="8"/>
        <v>24708</v>
      </c>
    </row>
    <row r="302" spans="1:10" x14ac:dyDescent="0.25">
      <c r="A302" s="14">
        <v>253</v>
      </c>
      <c r="B302" s="15" t="s">
        <v>314</v>
      </c>
      <c r="C302" s="19">
        <v>1951000</v>
      </c>
      <c r="D302" s="16">
        <v>8277</v>
      </c>
      <c r="E302" s="17" t="s">
        <v>229</v>
      </c>
      <c r="F302" s="20">
        <v>1</v>
      </c>
      <c r="G302" s="20">
        <v>0</v>
      </c>
      <c r="H302" s="20">
        <v>0</v>
      </c>
      <c r="I302" s="17" t="s">
        <v>7</v>
      </c>
      <c r="J302" s="104">
        <f t="shared" si="8"/>
        <v>24538.1325</v>
      </c>
    </row>
    <row r="303" spans="1:10" x14ac:dyDescent="0.25">
      <c r="A303" s="14">
        <v>9711</v>
      </c>
      <c r="B303" s="15" t="s">
        <v>492</v>
      </c>
      <c r="C303" s="19">
        <v>67000</v>
      </c>
      <c r="D303" s="16">
        <v>330</v>
      </c>
      <c r="E303" s="17" t="s">
        <v>92</v>
      </c>
      <c r="F303" s="20">
        <v>1</v>
      </c>
      <c r="G303" s="20">
        <v>0</v>
      </c>
      <c r="H303" s="20">
        <v>0</v>
      </c>
      <c r="I303" s="17" t="s">
        <v>7</v>
      </c>
      <c r="J303" s="104">
        <f t="shared" si="8"/>
        <v>23678.5</v>
      </c>
    </row>
    <row r="304" spans="1:10" x14ac:dyDescent="0.25">
      <c r="A304" s="14">
        <v>9734</v>
      </c>
      <c r="B304" s="15" t="s">
        <v>501</v>
      </c>
      <c r="C304" s="19">
        <v>747000</v>
      </c>
      <c r="D304" s="16">
        <v>3102</v>
      </c>
      <c r="E304" s="17" t="s">
        <v>502</v>
      </c>
      <c r="F304" s="20">
        <v>1</v>
      </c>
      <c r="G304" s="20">
        <v>0</v>
      </c>
      <c r="H304" s="20">
        <v>0</v>
      </c>
      <c r="I304" s="17" t="s">
        <v>7</v>
      </c>
      <c r="J304" s="104">
        <f t="shared" si="8"/>
        <v>23369.65</v>
      </c>
    </row>
    <row r="305" spans="1:10" x14ac:dyDescent="0.25">
      <c r="A305" s="14">
        <v>1685</v>
      </c>
      <c r="B305" s="15" t="s">
        <v>446</v>
      </c>
      <c r="C305" s="19">
        <v>829000</v>
      </c>
      <c r="D305" s="16">
        <v>3307</v>
      </c>
      <c r="E305" s="17" t="s">
        <v>164</v>
      </c>
      <c r="F305" s="20">
        <v>1</v>
      </c>
      <c r="G305" s="20">
        <v>0</v>
      </c>
      <c r="H305" s="20">
        <v>0</v>
      </c>
      <c r="I305" s="17" t="s">
        <v>7</v>
      </c>
      <c r="J305" s="104">
        <f t="shared" si="8"/>
        <v>20939.000499999998</v>
      </c>
    </row>
    <row r="306" spans="1:10" x14ac:dyDescent="0.25">
      <c r="A306" s="14">
        <v>2218</v>
      </c>
      <c r="B306" s="15" t="s">
        <v>131</v>
      </c>
      <c r="C306" s="19">
        <v>4972000</v>
      </c>
      <c r="D306" s="16">
        <v>35407</v>
      </c>
      <c r="E306" s="17" t="s">
        <v>132</v>
      </c>
      <c r="F306" s="20">
        <v>0</v>
      </c>
      <c r="G306" s="20">
        <v>1</v>
      </c>
      <c r="H306" s="20">
        <v>0</v>
      </c>
      <c r="I306" s="17" t="s">
        <v>8</v>
      </c>
      <c r="J306" s="104">
        <f t="shared" si="8"/>
        <v>20590</v>
      </c>
    </row>
    <row r="307" spans="1:10" x14ac:dyDescent="0.25">
      <c r="A307" s="14">
        <v>2219</v>
      </c>
      <c r="B307" s="15" t="s">
        <v>233</v>
      </c>
      <c r="C307" s="19">
        <v>4894000</v>
      </c>
      <c r="D307" s="16">
        <v>34936</v>
      </c>
      <c r="E307" s="17" t="s">
        <v>132</v>
      </c>
      <c r="F307" s="20">
        <v>0</v>
      </c>
      <c r="G307" s="20">
        <v>1</v>
      </c>
      <c r="H307" s="20">
        <v>0</v>
      </c>
      <c r="I307" s="17" t="s">
        <v>8</v>
      </c>
      <c r="J307" s="104">
        <f t="shared" si="8"/>
        <v>20590</v>
      </c>
    </row>
    <row r="308" spans="1:10" x14ac:dyDescent="0.25">
      <c r="A308" s="14">
        <v>70</v>
      </c>
      <c r="B308" s="15" t="s">
        <v>253</v>
      </c>
      <c r="C308" s="19">
        <v>26557000</v>
      </c>
      <c r="D308" s="16">
        <v>22536</v>
      </c>
      <c r="E308" s="17" t="s">
        <v>90</v>
      </c>
      <c r="F308" s="20">
        <v>1</v>
      </c>
      <c r="G308" s="20">
        <v>0</v>
      </c>
      <c r="H308" s="20">
        <v>0</v>
      </c>
      <c r="I308" s="17" t="s">
        <v>7</v>
      </c>
      <c r="J308" s="104">
        <f t="shared" ref="J308:J339" si="9">VLOOKUP(A308,RANGE2,9,FALSE())</f>
        <v>20590</v>
      </c>
    </row>
    <row r="309" spans="1:10" x14ac:dyDescent="0.25">
      <c r="A309" s="14">
        <v>2213</v>
      </c>
      <c r="B309" s="15" t="s">
        <v>275</v>
      </c>
      <c r="C309" s="19">
        <v>4897000</v>
      </c>
      <c r="D309" s="16">
        <v>34937</v>
      </c>
      <c r="E309" s="17" t="s">
        <v>132</v>
      </c>
      <c r="F309" s="20">
        <v>0</v>
      </c>
      <c r="G309" s="20">
        <v>1</v>
      </c>
      <c r="H309" s="20">
        <v>0</v>
      </c>
      <c r="I309" s="17" t="s">
        <v>8</v>
      </c>
      <c r="J309" s="104">
        <f t="shared" si="9"/>
        <v>20590</v>
      </c>
    </row>
    <row r="310" spans="1:10" x14ac:dyDescent="0.25">
      <c r="A310" s="14">
        <v>2371</v>
      </c>
      <c r="B310" s="15" t="s">
        <v>287</v>
      </c>
      <c r="C310" s="19">
        <v>4409000</v>
      </c>
      <c r="D310" s="16">
        <v>8191</v>
      </c>
      <c r="E310" s="17" t="s">
        <v>50</v>
      </c>
      <c r="F310" s="20">
        <v>0</v>
      </c>
      <c r="G310" s="20">
        <v>1</v>
      </c>
      <c r="H310" s="20">
        <v>0</v>
      </c>
      <c r="I310" s="17" t="s">
        <v>8</v>
      </c>
      <c r="J310" s="104">
        <f t="shared" si="9"/>
        <v>20590</v>
      </c>
    </row>
    <row r="311" spans="1:10" x14ac:dyDescent="0.25">
      <c r="A311" s="14">
        <v>2606</v>
      </c>
      <c r="B311" s="15" t="s">
        <v>299</v>
      </c>
      <c r="C311" s="19">
        <v>196000</v>
      </c>
      <c r="D311" s="16">
        <v>1086</v>
      </c>
      <c r="E311" s="17" t="s">
        <v>54</v>
      </c>
      <c r="F311" s="20">
        <v>0</v>
      </c>
      <c r="G311" s="20">
        <v>1</v>
      </c>
      <c r="H311" s="20">
        <v>0</v>
      </c>
      <c r="I311" s="17" t="s">
        <v>8</v>
      </c>
      <c r="J311" s="104">
        <f t="shared" si="9"/>
        <v>20590</v>
      </c>
    </row>
    <row r="312" spans="1:10" x14ac:dyDescent="0.25">
      <c r="A312" s="14">
        <v>2217</v>
      </c>
      <c r="B312" s="15" t="s">
        <v>341</v>
      </c>
      <c r="C312" s="19">
        <v>4972000</v>
      </c>
      <c r="D312" s="16">
        <v>34940</v>
      </c>
      <c r="E312" s="17" t="s">
        <v>132</v>
      </c>
      <c r="F312" s="20">
        <v>0</v>
      </c>
      <c r="G312" s="20">
        <v>1</v>
      </c>
      <c r="H312" s="20">
        <v>0</v>
      </c>
      <c r="I312" s="17" t="s">
        <v>8</v>
      </c>
      <c r="J312" s="104">
        <f t="shared" si="9"/>
        <v>20590</v>
      </c>
    </row>
    <row r="313" spans="1:10" x14ac:dyDescent="0.25">
      <c r="A313" s="14">
        <v>2215</v>
      </c>
      <c r="B313" s="15" t="s">
        <v>419</v>
      </c>
      <c r="C313" s="19">
        <v>5336000</v>
      </c>
      <c r="D313" s="16">
        <v>37417</v>
      </c>
      <c r="E313" s="17" t="s">
        <v>132</v>
      </c>
      <c r="F313" s="20">
        <v>0</v>
      </c>
      <c r="G313" s="20">
        <v>1</v>
      </c>
      <c r="H313" s="20">
        <v>0</v>
      </c>
      <c r="I313" s="17" t="s">
        <v>8</v>
      </c>
      <c r="J313" s="104">
        <f t="shared" si="9"/>
        <v>20590</v>
      </c>
    </row>
    <row r="314" spans="1:10" x14ac:dyDescent="0.25">
      <c r="A314" s="14">
        <v>9733</v>
      </c>
      <c r="B314" s="15" t="s">
        <v>512</v>
      </c>
      <c r="C314" s="19">
        <v>356000</v>
      </c>
      <c r="D314" s="16">
        <v>1344</v>
      </c>
      <c r="E314" s="17" t="s">
        <v>513</v>
      </c>
      <c r="F314" s="20">
        <v>1</v>
      </c>
      <c r="G314" s="20">
        <v>0</v>
      </c>
      <c r="H314" s="20">
        <v>0</v>
      </c>
      <c r="I314" s="17" t="s">
        <v>7</v>
      </c>
      <c r="J314" s="104">
        <f t="shared" si="9"/>
        <v>20590</v>
      </c>
    </row>
    <row r="315" spans="1:10" x14ac:dyDescent="0.25">
      <c r="A315" s="14">
        <v>2029</v>
      </c>
      <c r="B315" s="15" t="s">
        <v>564</v>
      </c>
      <c r="C315" s="19">
        <v>3047000</v>
      </c>
      <c r="D315" s="16">
        <v>7115</v>
      </c>
      <c r="E315" s="17" t="s">
        <v>231</v>
      </c>
      <c r="F315" s="20">
        <v>1</v>
      </c>
      <c r="G315" s="20">
        <v>0</v>
      </c>
      <c r="H315" s="20">
        <v>0</v>
      </c>
      <c r="I315" s="17" t="s">
        <v>7</v>
      </c>
      <c r="J315" s="104">
        <f t="shared" si="9"/>
        <v>20410.866999999998</v>
      </c>
    </row>
    <row r="316" spans="1:10" x14ac:dyDescent="0.25">
      <c r="A316" s="14">
        <v>56</v>
      </c>
      <c r="B316" s="15" t="s">
        <v>672</v>
      </c>
      <c r="C316" s="19">
        <v>7264000</v>
      </c>
      <c r="D316" s="16">
        <v>6515</v>
      </c>
      <c r="E316" s="17" t="s">
        <v>673</v>
      </c>
      <c r="F316" s="20">
        <v>1</v>
      </c>
      <c r="G316" s="20">
        <v>0</v>
      </c>
      <c r="H316" s="20">
        <v>0</v>
      </c>
      <c r="I316" s="17" t="s">
        <v>7</v>
      </c>
      <c r="J316" s="104">
        <f t="shared" si="9"/>
        <v>19251.650000000001</v>
      </c>
    </row>
    <row r="317" spans="1:10" x14ac:dyDescent="0.25">
      <c r="A317" s="14">
        <v>9735</v>
      </c>
      <c r="B317" s="15" t="s">
        <v>516</v>
      </c>
      <c r="C317" s="19">
        <v>1574000</v>
      </c>
      <c r="D317" s="16">
        <v>5035</v>
      </c>
      <c r="E317" s="17" t="s">
        <v>142</v>
      </c>
      <c r="F317" s="20">
        <v>1</v>
      </c>
      <c r="G317" s="20">
        <v>0</v>
      </c>
      <c r="H317" s="20">
        <v>0</v>
      </c>
      <c r="I317" s="17" t="s">
        <v>7</v>
      </c>
      <c r="J317" s="104">
        <f t="shared" si="9"/>
        <v>18695.72</v>
      </c>
    </row>
    <row r="318" spans="1:10" x14ac:dyDescent="0.25">
      <c r="A318" s="14">
        <v>2370</v>
      </c>
      <c r="B318" s="15" t="s">
        <v>680</v>
      </c>
      <c r="C318" s="19">
        <v>21692000</v>
      </c>
      <c r="D318" s="16">
        <v>63078</v>
      </c>
      <c r="E318" s="17" t="s">
        <v>50</v>
      </c>
      <c r="F318" s="20">
        <v>0</v>
      </c>
      <c r="G318" s="20">
        <v>1</v>
      </c>
      <c r="H318" s="20">
        <v>0</v>
      </c>
      <c r="I318" s="17" t="s">
        <v>8</v>
      </c>
      <c r="J318" s="104">
        <f t="shared" si="9"/>
        <v>18695.72</v>
      </c>
    </row>
    <row r="319" spans="1:10" x14ac:dyDescent="0.25">
      <c r="A319" s="117">
        <v>251</v>
      </c>
      <c r="B319" s="118" t="s">
        <v>322</v>
      </c>
      <c r="C319" s="119">
        <v>2621000</v>
      </c>
      <c r="D319" s="120">
        <v>9667</v>
      </c>
      <c r="E319" s="121" t="s">
        <v>81</v>
      </c>
      <c r="F319" s="122">
        <v>0.82</v>
      </c>
      <c r="G319" s="122">
        <v>0.18</v>
      </c>
      <c r="H319" s="122">
        <v>0</v>
      </c>
      <c r="I319" s="17" t="s">
        <v>7</v>
      </c>
      <c r="J319" s="104">
        <f t="shared" si="9"/>
        <v>18531</v>
      </c>
    </row>
    <row r="320" spans="1:10" x14ac:dyDescent="0.25">
      <c r="A320" s="14">
        <v>2462</v>
      </c>
      <c r="B320" s="15" t="s">
        <v>403</v>
      </c>
      <c r="C320" s="19">
        <v>766000</v>
      </c>
      <c r="D320" s="16">
        <v>5852</v>
      </c>
      <c r="E320" s="17" t="s">
        <v>96</v>
      </c>
      <c r="F320" s="20">
        <v>0</v>
      </c>
      <c r="G320" s="20">
        <v>1</v>
      </c>
      <c r="H320" s="20">
        <v>0</v>
      </c>
      <c r="I320" s="17" t="s">
        <v>8</v>
      </c>
      <c r="J320" s="104">
        <f t="shared" si="9"/>
        <v>18531</v>
      </c>
    </row>
    <row r="321" spans="1:10" x14ac:dyDescent="0.25">
      <c r="A321" s="14">
        <v>2015</v>
      </c>
      <c r="B321" s="15" t="s">
        <v>565</v>
      </c>
      <c r="C321" s="19">
        <v>2340000</v>
      </c>
      <c r="D321" s="16">
        <v>5376</v>
      </c>
      <c r="E321" s="17" t="s">
        <v>231</v>
      </c>
      <c r="F321" s="20">
        <v>1</v>
      </c>
      <c r="G321" s="20">
        <v>0</v>
      </c>
      <c r="H321" s="20">
        <v>0</v>
      </c>
      <c r="I321" s="17" t="s">
        <v>7</v>
      </c>
      <c r="J321" s="104">
        <f t="shared" si="9"/>
        <v>18531</v>
      </c>
    </row>
    <row r="322" spans="1:10" x14ac:dyDescent="0.25">
      <c r="A322" s="14">
        <v>9709</v>
      </c>
      <c r="B322" s="15" t="s">
        <v>497</v>
      </c>
      <c r="C322" s="19">
        <v>101000</v>
      </c>
      <c r="D322" s="16">
        <v>480</v>
      </c>
      <c r="E322" s="17" t="s">
        <v>92</v>
      </c>
      <c r="F322" s="20">
        <v>1</v>
      </c>
      <c r="G322" s="20">
        <v>0</v>
      </c>
      <c r="H322" s="20">
        <v>0</v>
      </c>
      <c r="I322" s="17" t="s">
        <v>7</v>
      </c>
      <c r="J322" s="104">
        <f t="shared" si="9"/>
        <v>17501.5</v>
      </c>
    </row>
    <row r="323" spans="1:10" x14ac:dyDescent="0.25">
      <c r="A323" s="14">
        <v>8061</v>
      </c>
      <c r="B323" s="15" t="s">
        <v>128</v>
      </c>
      <c r="C323" s="19">
        <v>266000</v>
      </c>
      <c r="D323" s="16">
        <v>828</v>
      </c>
      <c r="E323" s="17" t="s">
        <v>100</v>
      </c>
      <c r="F323" s="20">
        <v>1</v>
      </c>
      <c r="G323" s="20">
        <v>0</v>
      </c>
      <c r="H323" s="20">
        <v>0</v>
      </c>
      <c r="I323" s="17" t="s">
        <v>7</v>
      </c>
      <c r="J323" s="104">
        <f t="shared" si="9"/>
        <v>17372.8125</v>
      </c>
    </row>
    <row r="324" spans="1:10" x14ac:dyDescent="0.25">
      <c r="A324" s="14">
        <v>9707</v>
      </c>
      <c r="B324" s="15" t="s">
        <v>482</v>
      </c>
      <c r="C324" s="19">
        <v>679000</v>
      </c>
      <c r="D324" s="16">
        <v>2166</v>
      </c>
      <c r="E324" s="17" t="s">
        <v>452</v>
      </c>
      <c r="F324" s="20">
        <v>1</v>
      </c>
      <c r="G324" s="20">
        <v>0</v>
      </c>
      <c r="H324" s="20">
        <v>0</v>
      </c>
      <c r="I324" s="17" t="s">
        <v>7</v>
      </c>
      <c r="J324" s="104">
        <f t="shared" si="9"/>
        <v>16472</v>
      </c>
    </row>
    <row r="325" spans="1:10" x14ac:dyDescent="0.25">
      <c r="A325" s="14">
        <v>1155</v>
      </c>
      <c r="B325" s="15" t="s">
        <v>98</v>
      </c>
      <c r="C325" s="19">
        <v>81447000</v>
      </c>
      <c r="D325" s="16">
        <v>164206</v>
      </c>
      <c r="E325" s="17" t="s">
        <v>56</v>
      </c>
      <c r="F325" s="20">
        <v>1</v>
      </c>
      <c r="G325" s="20">
        <v>0</v>
      </c>
      <c r="H325" s="20">
        <v>0</v>
      </c>
      <c r="I325" s="17" t="s">
        <v>7</v>
      </c>
      <c r="J325" s="104">
        <f t="shared" si="9"/>
        <v>16358.754999999999</v>
      </c>
    </row>
    <row r="326" spans="1:10" x14ac:dyDescent="0.25">
      <c r="A326" s="14">
        <v>406</v>
      </c>
      <c r="B326" s="15" t="s">
        <v>304</v>
      </c>
      <c r="C326" s="19">
        <v>11577000</v>
      </c>
      <c r="D326" s="16">
        <v>18849</v>
      </c>
      <c r="E326" s="17" t="s">
        <v>305</v>
      </c>
      <c r="F326" s="20">
        <v>1</v>
      </c>
      <c r="G326" s="20">
        <v>0</v>
      </c>
      <c r="H326" s="20">
        <v>0</v>
      </c>
      <c r="I326" s="17" t="s">
        <v>7</v>
      </c>
      <c r="J326" s="104">
        <f t="shared" si="9"/>
        <v>15442.5</v>
      </c>
    </row>
    <row r="327" spans="1:10" x14ac:dyDescent="0.25">
      <c r="A327" s="14">
        <v>1628</v>
      </c>
      <c r="B327" s="15" t="s">
        <v>382</v>
      </c>
      <c r="C327" s="19">
        <v>303000</v>
      </c>
      <c r="D327" s="16">
        <v>1997</v>
      </c>
      <c r="E327" s="17" t="s">
        <v>294</v>
      </c>
      <c r="F327" s="20">
        <v>1</v>
      </c>
      <c r="G327" s="20">
        <v>0</v>
      </c>
      <c r="H327" s="20">
        <v>0</v>
      </c>
      <c r="I327" s="17" t="s">
        <v>7</v>
      </c>
      <c r="J327" s="104">
        <f t="shared" si="9"/>
        <v>15442.5</v>
      </c>
    </row>
    <row r="328" spans="1:10" x14ac:dyDescent="0.25">
      <c r="A328" s="14">
        <v>9710</v>
      </c>
      <c r="B328" s="15" t="s">
        <v>487</v>
      </c>
      <c r="C328" s="19">
        <v>173000</v>
      </c>
      <c r="D328" s="16">
        <v>777</v>
      </c>
      <c r="E328" s="17" t="s">
        <v>92</v>
      </c>
      <c r="F328" s="20">
        <v>1</v>
      </c>
      <c r="G328" s="20">
        <v>0</v>
      </c>
      <c r="H328" s="20">
        <v>0</v>
      </c>
      <c r="I328" s="17" t="s">
        <v>7</v>
      </c>
      <c r="J328" s="104">
        <f t="shared" si="9"/>
        <v>15442.5</v>
      </c>
    </row>
    <row r="329" spans="1:10" x14ac:dyDescent="0.25">
      <c r="A329" s="14">
        <v>2014</v>
      </c>
      <c r="B329" s="15" t="s">
        <v>649</v>
      </c>
      <c r="C329" s="19">
        <v>636000</v>
      </c>
      <c r="D329" s="16">
        <v>1806</v>
      </c>
      <c r="E329" s="17" t="s">
        <v>231</v>
      </c>
      <c r="F329" s="20">
        <v>1</v>
      </c>
      <c r="G329" s="20">
        <v>0</v>
      </c>
      <c r="H329" s="20">
        <v>0</v>
      </c>
      <c r="I329" s="17" t="s">
        <v>7</v>
      </c>
      <c r="J329" s="104">
        <f t="shared" si="9"/>
        <v>15442.5</v>
      </c>
    </row>
    <row r="330" spans="1:10" x14ac:dyDescent="0.25">
      <c r="A330" s="14">
        <v>2605</v>
      </c>
      <c r="B330" s="15" t="s">
        <v>302</v>
      </c>
      <c r="C330" s="19">
        <v>229000</v>
      </c>
      <c r="D330" s="16">
        <v>1658</v>
      </c>
      <c r="E330" s="17" t="s">
        <v>303</v>
      </c>
      <c r="F330" s="20">
        <v>0</v>
      </c>
      <c r="G330" s="20">
        <v>1</v>
      </c>
      <c r="H330" s="20">
        <v>0</v>
      </c>
      <c r="I330" s="17" t="s">
        <v>8</v>
      </c>
      <c r="J330" s="104">
        <f t="shared" si="9"/>
        <v>14927.75</v>
      </c>
    </row>
    <row r="331" spans="1:10" x14ac:dyDescent="0.25">
      <c r="A331" s="14">
        <v>2829</v>
      </c>
      <c r="B331" s="15" t="s">
        <v>332</v>
      </c>
      <c r="C331" s="19">
        <v>772000</v>
      </c>
      <c r="D331" s="16">
        <v>6378</v>
      </c>
      <c r="E331" s="17" t="s">
        <v>136</v>
      </c>
      <c r="F331" s="20">
        <v>0</v>
      </c>
      <c r="G331" s="20">
        <v>1</v>
      </c>
      <c r="H331" s="20">
        <v>0</v>
      </c>
      <c r="I331" s="17" t="s">
        <v>8</v>
      </c>
      <c r="J331" s="104">
        <f t="shared" si="9"/>
        <v>14927.75</v>
      </c>
    </row>
    <row r="332" spans="1:10" x14ac:dyDescent="0.25">
      <c r="A332" s="14">
        <v>440</v>
      </c>
      <c r="B332" s="15" t="s">
        <v>608</v>
      </c>
      <c r="C332" s="19">
        <v>38752000</v>
      </c>
      <c r="D332" s="16">
        <v>43007</v>
      </c>
      <c r="E332" s="17" t="s">
        <v>44</v>
      </c>
      <c r="F332" s="20">
        <v>1</v>
      </c>
      <c r="G332" s="20">
        <v>0</v>
      </c>
      <c r="H332" s="20">
        <v>0</v>
      </c>
      <c r="I332" s="17" t="s">
        <v>7</v>
      </c>
      <c r="J332" s="104">
        <f t="shared" si="9"/>
        <v>14618.9</v>
      </c>
    </row>
    <row r="333" spans="1:10" x14ac:dyDescent="0.25">
      <c r="A333" s="14">
        <v>526</v>
      </c>
      <c r="B333" s="15" t="s">
        <v>179</v>
      </c>
      <c r="C333" s="19">
        <v>11347000</v>
      </c>
      <c r="D333" s="16">
        <v>10440</v>
      </c>
      <c r="E333" s="17" t="s">
        <v>180</v>
      </c>
      <c r="F333" s="20">
        <v>1</v>
      </c>
      <c r="G333" s="20">
        <v>0</v>
      </c>
      <c r="H333" s="20">
        <v>0</v>
      </c>
      <c r="I333" s="17" t="s">
        <v>7</v>
      </c>
      <c r="J333" s="104">
        <f t="shared" si="9"/>
        <v>14413</v>
      </c>
    </row>
    <row r="334" spans="1:10" x14ac:dyDescent="0.25">
      <c r="A334" s="14">
        <v>2813</v>
      </c>
      <c r="B334" s="15" t="s">
        <v>207</v>
      </c>
      <c r="C334" s="19">
        <v>952000</v>
      </c>
      <c r="D334" s="16">
        <v>9537</v>
      </c>
      <c r="E334" s="17" t="s">
        <v>194</v>
      </c>
      <c r="F334" s="20">
        <v>0</v>
      </c>
      <c r="G334" s="20">
        <v>1</v>
      </c>
      <c r="H334" s="20">
        <v>0</v>
      </c>
      <c r="I334" s="17" t="s">
        <v>8</v>
      </c>
      <c r="J334" s="104">
        <f t="shared" si="9"/>
        <v>14021.79</v>
      </c>
    </row>
    <row r="335" spans="1:10" x14ac:dyDescent="0.25">
      <c r="A335" s="14">
        <v>442</v>
      </c>
      <c r="B335" s="15" t="s">
        <v>263</v>
      </c>
      <c r="C335" s="19">
        <v>18493000</v>
      </c>
      <c r="D335" s="16">
        <v>56388</v>
      </c>
      <c r="E335" s="17" t="s">
        <v>176</v>
      </c>
      <c r="F335" s="20">
        <v>1</v>
      </c>
      <c r="G335" s="20">
        <v>0</v>
      </c>
      <c r="H335" s="20">
        <v>0</v>
      </c>
      <c r="I335" s="17" t="s">
        <v>7</v>
      </c>
      <c r="J335" s="104">
        <f t="shared" si="9"/>
        <v>14021.79</v>
      </c>
    </row>
    <row r="336" spans="1:10" x14ac:dyDescent="0.25">
      <c r="A336" s="14">
        <v>2375</v>
      </c>
      <c r="B336" s="15" t="s">
        <v>328</v>
      </c>
      <c r="C336" s="19">
        <v>38058000</v>
      </c>
      <c r="D336" s="16">
        <v>75438</v>
      </c>
      <c r="E336" s="17" t="s">
        <v>329</v>
      </c>
      <c r="F336" s="20">
        <v>0</v>
      </c>
      <c r="G336" s="20">
        <v>1</v>
      </c>
      <c r="H336" s="20">
        <v>0</v>
      </c>
      <c r="I336" s="17" t="s">
        <v>8</v>
      </c>
      <c r="J336" s="104">
        <f t="shared" si="9"/>
        <v>13898.25</v>
      </c>
    </row>
    <row r="337" spans="1:10" x14ac:dyDescent="0.25">
      <c r="A337" s="14">
        <v>219</v>
      </c>
      <c r="B337" s="15" t="s">
        <v>254</v>
      </c>
      <c r="C337" s="19">
        <v>961000</v>
      </c>
      <c r="D337" s="16">
        <v>6149</v>
      </c>
      <c r="E337" s="17" t="s">
        <v>255</v>
      </c>
      <c r="F337" s="20">
        <v>1</v>
      </c>
      <c r="G337" s="20">
        <v>0</v>
      </c>
      <c r="H337" s="20">
        <v>0</v>
      </c>
      <c r="I337" s="17" t="s">
        <v>7</v>
      </c>
      <c r="J337" s="104">
        <f t="shared" si="9"/>
        <v>13383.5</v>
      </c>
    </row>
    <row r="338" spans="1:10" x14ac:dyDescent="0.25">
      <c r="A338" s="14">
        <v>701</v>
      </c>
      <c r="B338" s="15" t="s">
        <v>290</v>
      </c>
      <c r="C338" s="19">
        <v>186000</v>
      </c>
      <c r="D338" s="16">
        <v>751</v>
      </c>
      <c r="E338" s="17" t="s">
        <v>229</v>
      </c>
      <c r="F338" s="20">
        <v>1</v>
      </c>
      <c r="G338" s="20">
        <v>0</v>
      </c>
      <c r="H338" s="20">
        <v>0</v>
      </c>
      <c r="I338" s="17" t="s">
        <v>7</v>
      </c>
      <c r="J338" s="104">
        <f t="shared" si="9"/>
        <v>13383.5</v>
      </c>
    </row>
    <row r="339" spans="1:10" x14ac:dyDescent="0.25">
      <c r="A339" s="14">
        <v>9726</v>
      </c>
      <c r="B339" s="15" t="s">
        <v>491</v>
      </c>
      <c r="C339" s="19">
        <v>88000</v>
      </c>
      <c r="D339" s="16">
        <v>547</v>
      </c>
      <c r="E339" s="17" t="s">
        <v>92</v>
      </c>
      <c r="F339" s="20">
        <v>1</v>
      </c>
      <c r="G339" s="20">
        <v>0</v>
      </c>
      <c r="H339" s="20">
        <v>0</v>
      </c>
      <c r="I339" s="17" t="s">
        <v>7</v>
      </c>
      <c r="J339" s="104">
        <f t="shared" si="9"/>
        <v>12868.75</v>
      </c>
    </row>
    <row r="340" spans="1:10" x14ac:dyDescent="0.25">
      <c r="A340" s="14">
        <v>267</v>
      </c>
      <c r="B340" s="15" t="s">
        <v>688</v>
      </c>
      <c r="C340" s="19">
        <v>70922000</v>
      </c>
      <c r="D340" s="16">
        <v>97838</v>
      </c>
      <c r="E340" s="17" t="s">
        <v>79</v>
      </c>
      <c r="F340" s="20">
        <v>1</v>
      </c>
      <c r="G340" s="20">
        <v>0</v>
      </c>
      <c r="H340" s="20">
        <v>0</v>
      </c>
      <c r="I340" s="17" t="s">
        <v>7</v>
      </c>
      <c r="J340" s="104">
        <f t="shared" ref="J340:J371" si="10">VLOOKUP(A340,RANGE2,9,FALSE())</f>
        <v>12611.375</v>
      </c>
    </row>
    <row r="341" spans="1:10" x14ac:dyDescent="0.25">
      <c r="A341" s="14">
        <v>9708</v>
      </c>
      <c r="B341" s="15" t="s">
        <v>481</v>
      </c>
      <c r="C341" s="19">
        <v>101000</v>
      </c>
      <c r="D341" s="16">
        <v>480</v>
      </c>
      <c r="E341" s="17" t="s">
        <v>92</v>
      </c>
      <c r="F341" s="20">
        <v>1</v>
      </c>
      <c r="G341" s="20">
        <v>0</v>
      </c>
      <c r="H341" s="20">
        <v>0</v>
      </c>
      <c r="I341" s="17" t="s">
        <v>7</v>
      </c>
      <c r="J341" s="104">
        <f t="shared" si="10"/>
        <v>12354</v>
      </c>
    </row>
    <row r="342" spans="1:10" x14ac:dyDescent="0.25">
      <c r="A342" s="14">
        <v>9716</v>
      </c>
      <c r="B342" s="15" t="s">
        <v>486</v>
      </c>
      <c r="C342" s="19">
        <v>293000</v>
      </c>
      <c r="D342" s="16">
        <v>1215</v>
      </c>
      <c r="E342" s="17" t="s">
        <v>92</v>
      </c>
      <c r="F342" s="20">
        <v>1</v>
      </c>
      <c r="G342" s="20">
        <v>0</v>
      </c>
      <c r="H342" s="20">
        <v>0</v>
      </c>
      <c r="I342" s="17" t="s">
        <v>7</v>
      </c>
      <c r="J342" s="104">
        <f t="shared" si="10"/>
        <v>12354</v>
      </c>
    </row>
    <row r="343" spans="1:10" x14ac:dyDescent="0.25">
      <c r="A343" s="14">
        <v>9715</v>
      </c>
      <c r="B343" s="15" t="s">
        <v>490</v>
      </c>
      <c r="C343" s="19">
        <v>293000</v>
      </c>
      <c r="D343" s="16">
        <v>1215</v>
      </c>
      <c r="E343" s="17" t="s">
        <v>92</v>
      </c>
      <c r="F343" s="20">
        <v>1</v>
      </c>
      <c r="G343" s="20">
        <v>0</v>
      </c>
      <c r="H343" s="20">
        <v>0</v>
      </c>
      <c r="I343" s="17" t="s">
        <v>7</v>
      </c>
      <c r="J343" s="104">
        <f t="shared" si="10"/>
        <v>12354</v>
      </c>
    </row>
    <row r="344" spans="1:10" x14ac:dyDescent="0.25">
      <c r="A344" s="14">
        <v>9714</v>
      </c>
      <c r="B344" s="15" t="s">
        <v>495</v>
      </c>
      <c r="C344" s="19">
        <v>794000</v>
      </c>
      <c r="D344" s="16">
        <v>2753</v>
      </c>
      <c r="E344" s="17" t="s">
        <v>92</v>
      </c>
      <c r="F344" s="20">
        <v>1</v>
      </c>
      <c r="G344" s="20">
        <v>0</v>
      </c>
      <c r="H344" s="20">
        <v>0</v>
      </c>
      <c r="I344" s="17" t="s">
        <v>7</v>
      </c>
      <c r="J344" s="104">
        <f t="shared" si="10"/>
        <v>12354</v>
      </c>
    </row>
    <row r="345" spans="1:10" x14ac:dyDescent="0.25">
      <c r="A345" s="14">
        <v>9706</v>
      </c>
      <c r="B345" s="15" t="s">
        <v>514</v>
      </c>
      <c r="C345" s="19">
        <v>92000</v>
      </c>
      <c r="D345" s="16">
        <v>540</v>
      </c>
      <c r="E345" s="17" t="s">
        <v>92</v>
      </c>
      <c r="F345" s="20">
        <v>1</v>
      </c>
      <c r="G345" s="20">
        <v>0</v>
      </c>
      <c r="H345" s="20">
        <v>0</v>
      </c>
      <c r="I345" s="17" t="s">
        <v>7</v>
      </c>
      <c r="J345" s="104">
        <f t="shared" si="10"/>
        <v>12354</v>
      </c>
    </row>
    <row r="346" spans="1:10" x14ac:dyDescent="0.25">
      <c r="A346" s="14">
        <v>9725</v>
      </c>
      <c r="B346" s="15" t="s">
        <v>493</v>
      </c>
      <c r="C346" s="19">
        <v>162000</v>
      </c>
      <c r="D346" s="16">
        <v>852</v>
      </c>
      <c r="E346" s="17" t="s">
        <v>92</v>
      </c>
      <c r="F346" s="20">
        <v>1</v>
      </c>
      <c r="G346" s="20">
        <v>0</v>
      </c>
      <c r="H346" s="20">
        <v>0</v>
      </c>
      <c r="I346" s="17" t="s">
        <v>7</v>
      </c>
      <c r="J346" s="104">
        <f t="shared" si="10"/>
        <v>11839.25</v>
      </c>
    </row>
    <row r="347" spans="1:10" x14ac:dyDescent="0.25">
      <c r="A347" s="14">
        <v>9727</v>
      </c>
      <c r="B347" s="15" t="s">
        <v>507</v>
      </c>
      <c r="C347" s="19">
        <v>121000</v>
      </c>
      <c r="D347" s="16">
        <v>520</v>
      </c>
      <c r="E347" s="17" t="s">
        <v>92</v>
      </c>
      <c r="F347" s="20">
        <v>1</v>
      </c>
      <c r="G347" s="20">
        <v>0</v>
      </c>
      <c r="H347" s="20">
        <v>0</v>
      </c>
      <c r="I347" s="17" t="s">
        <v>7</v>
      </c>
      <c r="J347" s="104">
        <f t="shared" si="10"/>
        <v>11839.25</v>
      </c>
    </row>
    <row r="348" spans="1:10" x14ac:dyDescent="0.25">
      <c r="A348" s="14">
        <v>2402</v>
      </c>
      <c r="B348" s="15" t="s">
        <v>154</v>
      </c>
      <c r="C348" s="19">
        <v>530000</v>
      </c>
      <c r="D348" s="16">
        <v>2002</v>
      </c>
      <c r="E348" s="17" t="s">
        <v>153</v>
      </c>
      <c r="F348" s="20">
        <v>1</v>
      </c>
      <c r="G348" s="20">
        <v>0</v>
      </c>
      <c r="H348" s="20">
        <v>0</v>
      </c>
      <c r="I348" s="17" t="s">
        <v>7</v>
      </c>
      <c r="J348" s="104">
        <f t="shared" si="10"/>
        <v>11684.825000000001</v>
      </c>
    </row>
    <row r="349" spans="1:10" x14ac:dyDescent="0.25">
      <c r="A349" s="14">
        <v>1161</v>
      </c>
      <c r="B349" s="15" t="s">
        <v>158</v>
      </c>
      <c r="C349" s="19">
        <v>129461000</v>
      </c>
      <c r="D349" s="16">
        <v>200442</v>
      </c>
      <c r="E349" s="17" t="s">
        <v>112</v>
      </c>
      <c r="F349" s="20">
        <v>1</v>
      </c>
      <c r="G349" s="20">
        <v>0</v>
      </c>
      <c r="H349" s="20">
        <v>0</v>
      </c>
      <c r="I349" s="17" t="s">
        <v>7</v>
      </c>
      <c r="J349" s="104">
        <f t="shared" si="10"/>
        <v>11684.825000000001</v>
      </c>
    </row>
    <row r="350" spans="1:10" x14ac:dyDescent="0.25">
      <c r="A350" s="14">
        <v>1162</v>
      </c>
      <c r="B350" s="15" t="s">
        <v>316</v>
      </c>
      <c r="C350" s="19">
        <v>2678000</v>
      </c>
      <c r="D350" s="16">
        <v>1690</v>
      </c>
      <c r="E350" s="17" t="s">
        <v>112</v>
      </c>
      <c r="F350" s="20">
        <v>1</v>
      </c>
      <c r="G350" s="20">
        <v>0</v>
      </c>
      <c r="H350" s="20">
        <v>0</v>
      </c>
      <c r="I350" s="17" t="s">
        <v>7</v>
      </c>
      <c r="J350" s="104">
        <f t="shared" si="10"/>
        <v>11684.825000000001</v>
      </c>
    </row>
    <row r="351" spans="1:10" x14ac:dyDescent="0.25">
      <c r="A351" s="14">
        <v>2035</v>
      </c>
      <c r="B351" s="15" t="s">
        <v>569</v>
      </c>
      <c r="C351" s="19">
        <v>2516000</v>
      </c>
      <c r="D351" s="16">
        <v>6627</v>
      </c>
      <c r="E351" s="17" t="s">
        <v>231</v>
      </c>
      <c r="F351" s="20">
        <v>1</v>
      </c>
      <c r="G351" s="20">
        <v>0</v>
      </c>
      <c r="H351" s="20">
        <v>0</v>
      </c>
      <c r="I351" s="17" t="s">
        <v>7</v>
      </c>
      <c r="J351" s="104">
        <f t="shared" si="10"/>
        <v>11684.825000000001</v>
      </c>
    </row>
    <row r="352" spans="1:10" x14ac:dyDescent="0.25">
      <c r="A352" s="14">
        <v>2146</v>
      </c>
      <c r="B352" s="15" t="s">
        <v>95</v>
      </c>
      <c r="C352" s="19">
        <v>17279000</v>
      </c>
      <c r="D352" s="16">
        <v>73207</v>
      </c>
      <c r="E352" s="17" t="s">
        <v>96</v>
      </c>
      <c r="F352" s="20">
        <v>0</v>
      </c>
      <c r="G352" s="20">
        <v>1</v>
      </c>
      <c r="H352" s="20">
        <v>0</v>
      </c>
      <c r="I352" s="17" t="s">
        <v>8</v>
      </c>
      <c r="J352" s="104">
        <f t="shared" si="10"/>
        <v>10516.342500000001</v>
      </c>
    </row>
    <row r="353" spans="1:10" x14ac:dyDescent="0.25">
      <c r="A353" s="14">
        <v>2369</v>
      </c>
      <c r="B353" s="15" t="s">
        <v>86</v>
      </c>
      <c r="C353" s="19">
        <v>25379000</v>
      </c>
      <c r="D353" s="16">
        <v>66636</v>
      </c>
      <c r="E353" s="17" t="s">
        <v>50</v>
      </c>
      <c r="F353" s="20">
        <v>0</v>
      </c>
      <c r="G353" s="20">
        <v>1</v>
      </c>
      <c r="H353" s="20">
        <v>0</v>
      </c>
      <c r="I353" s="17" t="s">
        <v>8</v>
      </c>
      <c r="J353" s="104">
        <f t="shared" si="10"/>
        <v>10470.014999999999</v>
      </c>
    </row>
    <row r="354" spans="1:10" x14ac:dyDescent="0.25">
      <c r="A354" s="14">
        <v>62</v>
      </c>
      <c r="B354" s="15" t="s">
        <v>74</v>
      </c>
      <c r="C354" s="19">
        <v>1778000</v>
      </c>
      <c r="D354" s="16">
        <v>3675</v>
      </c>
      <c r="E354" s="17" t="s">
        <v>75</v>
      </c>
      <c r="F354" s="20">
        <v>1</v>
      </c>
      <c r="G354" s="20">
        <v>0</v>
      </c>
      <c r="H354" s="20">
        <v>0</v>
      </c>
      <c r="I354" s="17" t="s">
        <v>7</v>
      </c>
      <c r="J354" s="104">
        <f t="shared" si="10"/>
        <v>10295</v>
      </c>
    </row>
    <row r="355" spans="1:10" x14ac:dyDescent="0.25">
      <c r="A355" s="14">
        <v>2212</v>
      </c>
      <c r="B355" s="15" t="s">
        <v>279</v>
      </c>
      <c r="C355" s="19">
        <v>5349000</v>
      </c>
      <c r="D355" s="16">
        <v>41161</v>
      </c>
      <c r="E355" s="17" t="s">
        <v>132</v>
      </c>
      <c r="F355" s="20">
        <v>0</v>
      </c>
      <c r="G355" s="20">
        <v>1</v>
      </c>
      <c r="H355" s="20">
        <v>0</v>
      </c>
      <c r="I355" s="17" t="s">
        <v>8</v>
      </c>
      <c r="J355" s="104">
        <f t="shared" si="10"/>
        <v>10295</v>
      </c>
    </row>
    <row r="356" spans="1:10" x14ac:dyDescent="0.25">
      <c r="A356" s="14">
        <v>317</v>
      </c>
      <c r="B356" s="15" t="s">
        <v>307</v>
      </c>
      <c r="C356" s="19">
        <v>939000</v>
      </c>
      <c r="D356" s="16">
        <v>2927</v>
      </c>
      <c r="E356" s="17" t="s">
        <v>77</v>
      </c>
      <c r="F356" s="20">
        <v>1</v>
      </c>
      <c r="G356" s="20">
        <v>0</v>
      </c>
      <c r="H356" s="20">
        <v>0</v>
      </c>
      <c r="I356" s="17" t="s">
        <v>7</v>
      </c>
      <c r="J356" s="104">
        <f t="shared" si="10"/>
        <v>10295</v>
      </c>
    </row>
    <row r="357" spans="1:10" x14ac:dyDescent="0.25">
      <c r="A357" s="14">
        <v>2214</v>
      </c>
      <c r="B357" s="15" t="s">
        <v>363</v>
      </c>
      <c r="C357" s="19">
        <v>5425000</v>
      </c>
      <c r="D357" s="16">
        <v>37463</v>
      </c>
      <c r="E357" s="17" t="s">
        <v>132</v>
      </c>
      <c r="F357" s="20">
        <v>0</v>
      </c>
      <c r="G357" s="20">
        <v>1</v>
      </c>
      <c r="H357" s="20">
        <v>0</v>
      </c>
      <c r="I357" s="17" t="s">
        <v>8</v>
      </c>
      <c r="J357" s="104">
        <f t="shared" si="10"/>
        <v>10295</v>
      </c>
    </row>
    <row r="358" spans="1:10" x14ac:dyDescent="0.25">
      <c r="A358" s="14">
        <v>2220</v>
      </c>
      <c r="B358" s="15" t="s">
        <v>384</v>
      </c>
      <c r="C358" s="19">
        <v>5224000</v>
      </c>
      <c r="D358" s="16">
        <v>37418</v>
      </c>
      <c r="E358" s="17" t="s">
        <v>132</v>
      </c>
      <c r="F358" s="20">
        <v>0</v>
      </c>
      <c r="G358" s="20">
        <v>1</v>
      </c>
      <c r="H358" s="20">
        <v>0</v>
      </c>
      <c r="I358" s="17" t="s">
        <v>8</v>
      </c>
      <c r="J358" s="104">
        <f t="shared" si="10"/>
        <v>10295</v>
      </c>
    </row>
    <row r="359" spans="1:10" x14ac:dyDescent="0.25">
      <c r="A359" s="14">
        <v>2216</v>
      </c>
      <c r="B359" s="15" t="s">
        <v>450</v>
      </c>
      <c r="C359" s="19">
        <v>4972000</v>
      </c>
      <c r="D359" s="16">
        <v>34936</v>
      </c>
      <c r="E359" s="17" t="s">
        <v>132</v>
      </c>
      <c r="F359" s="20">
        <v>0</v>
      </c>
      <c r="G359" s="20">
        <v>1</v>
      </c>
      <c r="H359" s="20">
        <v>0</v>
      </c>
      <c r="I359" s="17" t="s">
        <v>8</v>
      </c>
      <c r="J359" s="104">
        <f t="shared" si="10"/>
        <v>10295</v>
      </c>
    </row>
    <row r="360" spans="1:10" x14ac:dyDescent="0.25">
      <c r="A360" s="14">
        <v>9724</v>
      </c>
      <c r="B360" s="15" t="s">
        <v>504</v>
      </c>
      <c r="C360" s="19">
        <v>173000</v>
      </c>
      <c r="D360" s="16">
        <v>777</v>
      </c>
      <c r="E360" s="17" t="s">
        <v>92</v>
      </c>
      <c r="F360" s="20">
        <v>1</v>
      </c>
      <c r="G360" s="20">
        <v>0</v>
      </c>
      <c r="H360" s="20">
        <v>0</v>
      </c>
      <c r="I360" s="17" t="s">
        <v>7</v>
      </c>
      <c r="J360" s="104">
        <f t="shared" si="10"/>
        <v>10295</v>
      </c>
    </row>
    <row r="361" spans="1:10" x14ac:dyDescent="0.25">
      <c r="A361" s="14">
        <v>9713</v>
      </c>
      <c r="B361" s="15" t="s">
        <v>510</v>
      </c>
      <c r="C361" s="19">
        <v>566000</v>
      </c>
      <c r="D361" s="16">
        <v>2352</v>
      </c>
      <c r="E361" s="17" t="s">
        <v>339</v>
      </c>
      <c r="F361" s="20">
        <v>1</v>
      </c>
      <c r="G361" s="20">
        <v>0</v>
      </c>
      <c r="H361" s="20">
        <v>0</v>
      </c>
      <c r="I361" s="17" t="s">
        <v>7</v>
      </c>
      <c r="J361" s="104">
        <f t="shared" si="10"/>
        <v>10295</v>
      </c>
    </row>
    <row r="362" spans="1:10" x14ac:dyDescent="0.25">
      <c r="A362" s="14">
        <v>2028</v>
      </c>
      <c r="B362" s="15" t="s">
        <v>683</v>
      </c>
      <c r="C362" s="19">
        <v>210000</v>
      </c>
      <c r="D362" s="16">
        <v>233</v>
      </c>
      <c r="E362" s="17" t="s">
        <v>231</v>
      </c>
      <c r="F362" s="20">
        <v>1</v>
      </c>
      <c r="G362" s="20">
        <v>0</v>
      </c>
      <c r="H362" s="20">
        <v>0</v>
      </c>
      <c r="I362" s="17" t="s">
        <v>7</v>
      </c>
      <c r="J362" s="104">
        <f t="shared" si="10"/>
        <v>10295</v>
      </c>
    </row>
    <row r="363" spans="1:10" x14ac:dyDescent="0.25">
      <c r="A363" s="14">
        <v>8066</v>
      </c>
      <c r="B363" s="15" t="s">
        <v>108</v>
      </c>
      <c r="C363" s="19">
        <v>146000</v>
      </c>
      <c r="D363" s="16">
        <v>1288</v>
      </c>
      <c r="E363" s="17" t="s">
        <v>56</v>
      </c>
      <c r="F363" s="20">
        <v>1</v>
      </c>
      <c r="G363" s="20">
        <v>0</v>
      </c>
      <c r="H363" s="20">
        <v>0</v>
      </c>
      <c r="I363" s="17" t="s">
        <v>7</v>
      </c>
      <c r="J363" s="104">
        <f t="shared" si="10"/>
        <v>10283.675499999999</v>
      </c>
    </row>
    <row r="364" spans="1:10" x14ac:dyDescent="0.25">
      <c r="A364" s="14">
        <v>2810</v>
      </c>
      <c r="B364" s="15" t="s">
        <v>204</v>
      </c>
      <c r="C364" s="19">
        <v>793000</v>
      </c>
      <c r="D364" s="16">
        <v>7110</v>
      </c>
      <c r="E364" s="17" t="s">
        <v>194</v>
      </c>
      <c r="F364" s="20">
        <v>0</v>
      </c>
      <c r="G364" s="20">
        <v>1</v>
      </c>
      <c r="H364" s="20">
        <v>0</v>
      </c>
      <c r="I364" s="17" t="s">
        <v>8</v>
      </c>
      <c r="J364" s="104">
        <f t="shared" si="10"/>
        <v>9347.86</v>
      </c>
    </row>
    <row r="365" spans="1:10" x14ac:dyDescent="0.25">
      <c r="A365" s="14">
        <v>2812</v>
      </c>
      <c r="B365" s="15" t="s">
        <v>206</v>
      </c>
      <c r="C365" s="19">
        <v>874000</v>
      </c>
      <c r="D365" s="16">
        <v>8310</v>
      </c>
      <c r="E365" s="17" t="s">
        <v>194</v>
      </c>
      <c r="F365" s="20">
        <v>0</v>
      </c>
      <c r="G365" s="20">
        <v>1</v>
      </c>
      <c r="H365" s="20">
        <v>0</v>
      </c>
      <c r="I365" s="17" t="s">
        <v>8</v>
      </c>
      <c r="J365" s="104">
        <f t="shared" si="10"/>
        <v>9347.86</v>
      </c>
    </row>
    <row r="366" spans="1:10" x14ac:dyDescent="0.25">
      <c r="A366" s="14">
        <v>2816</v>
      </c>
      <c r="B366" s="15" t="s">
        <v>211</v>
      </c>
      <c r="C366" s="19">
        <v>952000</v>
      </c>
      <c r="D366" s="16">
        <v>9537</v>
      </c>
      <c r="E366" s="17" t="s">
        <v>210</v>
      </c>
      <c r="F366" s="20">
        <v>0</v>
      </c>
      <c r="G366" s="20">
        <v>1</v>
      </c>
      <c r="H366" s="20">
        <v>0</v>
      </c>
      <c r="I366" s="17" t="s">
        <v>8</v>
      </c>
      <c r="J366" s="104">
        <f t="shared" si="10"/>
        <v>9347.86</v>
      </c>
    </row>
    <row r="367" spans="1:10" x14ac:dyDescent="0.25">
      <c r="A367" s="14">
        <v>2817</v>
      </c>
      <c r="B367" s="15" t="s">
        <v>212</v>
      </c>
      <c r="C367" s="19">
        <v>952000</v>
      </c>
      <c r="D367" s="16">
        <v>9537</v>
      </c>
      <c r="E367" s="17" t="s">
        <v>210</v>
      </c>
      <c r="F367" s="20">
        <v>0</v>
      </c>
      <c r="G367" s="20">
        <v>1</v>
      </c>
      <c r="H367" s="20">
        <v>0</v>
      </c>
      <c r="I367" s="17" t="s">
        <v>8</v>
      </c>
      <c r="J367" s="104">
        <f t="shared" si="10"/>
        <v>9347.86</v>
      </c>
    </row>
    <row r="368" spans="1:10" x14ac:dyDescent="0.25">
      <c r="A368" s="14">
        <v>2818</v>
      </c>
      <c r="B368" s="15" t="s">
        <v>213</v>
      </c>
      <c r="C368" s="19">
        <v>803000</v>
      </c>
      <c r="D368" s="16">
        <v>7109</v>
      </c>
      <c r="E368" s="17" t="s">
        <v>210</v>
      </c>
      <c r="F368" s="20">
        <v>0</v>
      </c>
      <c r="G368" s="20">
        <v>1</v>
      </c>
      <c r="H368" s="20">
        <v>0</v>
      </c>
      <c r="I368" s="17" t="s">
        <v>8</v>
      </c>
      <c r="J368" s="104">
        <f t="shared" si="10"/>
        <v>9347.86</v>
      </c>
    </row>
    <row r="369" spans="1:10" x14ac:dyDescent="0.25">
      <c r="A369" s="14">
        <v>2802</v>
      </c>
      <c r="B369" s="15" t="s">
        <v>215</v>
      </c>
      <c r="C369" s="19">
        <v>793000</v>
      </c>
      <c r="D369" s="16">
        <v>7110</v>
      </c>
      <c r="E369" s="17" t="s">
        <v>194</v>
      </c>
      <c r="F369" s="20">
        <v>0</v>
      </c>
      <c r="G369" s="20">
        <v>1</v>
      </c>
      <c r="H369" s="20">
        <v>0</v>
      </c>
      <c r="I369" s="17" t="s">
        <v>8</v>
      </c>
      <c r="J369" s="104">
        <f t="shared" si="10"/>
        <v>9347.86</v>
      </c>
    </row>
    <row r="370" spans="1:10" x14ac:dyDescent="0.25">
      <c r="A370" s="14">
        <v>2805</v>
      </c>
      <c r="B370" s="15" t="s">
        <v>219</v>
      </c>
      <c r="C370" s="19">
        <v>793000</v>
      </c>
      <c r="D370" s="16">
        <v>7110</v>
      </c>
      <c r="E370" s="17" t="s">
        <v>194</v>
      </c>
      <c r="F370" s="20">
        <v>0</v>
      </c>
      <c r="G370" s="20">
        <v>1</v>
      </c>
      <c r="H370" s="20">
        <v>0</v>
      </c>
      <c r="I370" s="17" t="s">
        <v>8</v>
      </c>
      <c r="J370" s="104">
        <f t="shared" si="10"/>
        <v>9347.86</v>
      </c>
    </row>
    <row r="371" spans="1:10" x14ac:dyDescent="0.25">
      <c r="A371" s="14">
        <v>2806</v>
      </c>
      <c r="B371" s="15" t="s">
        <v>220</v>
      </c>
      <c r="C371" s="19">
        <v>793000</v>
      </c>
      <c r="D371" s="16">
        <v>7110</v>
      </c>
      <c r="E371" s="17" t="s">
        <v>194</v>
      </c>
      <c r="F371" s="20">
        <v>0</v>
      </c>
      <c r="G371" s="20">
        <v>1</v>
      </c>
      <c r="H371" s="20">
        <v>0</v>
      </c>
      <c r="I371" s="17" t="s">
        <v>8</v>
      </c>
      <c r="J371" s="104">
        <f t="shared" si="10"/>
        <v>9347.86</v>
      </c>
    </row>
    <row r="372" spans="1:10" x14ac:dyDescent="0.25">
      <c r="A372" s="14">
        <v>2808</v>
      </c>
      <c r="B372" s="15" t="s">
        <v>222</v>
      </c>
      <c r="C372" s="19">
        <v>803000</v>
      </c>
      <c r="D372" s="16">
        <v>7552</v>
      </c>
      <c r="E372" s="17" t="s">
        <v>194</v>
      </c>
      <c r="F372" s="20">
        <v>0</v>
      </c>
      <c r="G372" s="20">
        <v>1</v>
      </c>
      <c r="H372" s="20">
        <v>0</v>
      </c>
      <c r="I372" s="17" t="s">
        <v>8</v>
      </c>
      <c r="J372" s="104">
        <f t="shared" ref="J372:J403" si="11">VLOOKUP(A372,RANGE2,9,FALSE())</f>
        <v>9347.86</v>
      </c>
    </row>
    <row r="373" spans="1:10" x14ac:dyDescent="0.25">
      <c r="A373" s="14">
        <v>2809</v>
      </c>
      <c r="B373" s="15" t="s">
        <v>223</v>
      </c>
      <c r="C373" s="19">
        <v>896000</v>
      </c>
      <c r="D373" s="16">
        <v>9537</v>
      </c>
      <c r="E373" s="17" t="s">
        <v>194</v>
      </c>
      <c r="F373" s="20">
        <v>0</v>
      </c>
      <c r="G373" s="20">
        <v>1</v>
      </c>
      <c r="H373" s="20">
        <v>0</v>
      </c>
      <c r="I373" s="17" t="s">
        <v>8</v>
      </c>
      <c r="J373" s="104">
        <f t="shared" si="11"/>
        <v>9347.86</v>
      </c>
    </row>
    <row r="374" spans="1:10" x14ac:dyDescent="0.25">
      <c r="A374" s="14">
        <v>7533</v>
      </c>
      <c r="B374" s="15" t="s">
        <v>536</v>
      </c>
      <c r="C374" s="19">
        <v>10079000</v>
      </c>
      <c r="D374" s="16">
        <v>8996</v>
      </c>
      <c r="E374" s="17" t="s">
        <v>176</v>
      </c>
      <c r="F374" s="20">
        <v>1</v>
      </c>
      <c r="G374" s="20">
        <v>0</v>
      </c>
      <c r="H374" s="20">
        <v>0</v>
      </c>
      <c r="I374" s="17" t="s">
        <v>7</v>
      </c>
      <c r="J374" s="104">
        <f t="shared" si="11"/>
        <v>9265.5</v>
      </c>
    </row>
    <row r="375" spans="1:10" x14ac:dyDescent="0.25">
      <c r="A375" s="14">
        <v>9732</v>
      </c>
      <c r="B375" s="15" t="s">
        <v>503</v>
      </c>
      <c r="C375" s="19">
        <v>185000</v>
      </c>
      <c r="D375" s="16">
        <v>555</v>
      </c>
      <c r="E375" s="17" t="s">
        <v>92</v>
      </c>
      <c r="F375" s="20">
        <v>1</v>
      </c>
      <c r="G375" s="20">
        <v>0</v>
      </c>
      <c r="H375" s="20">
        <v>0</v>
      </c>
      <c r="I375" s="17" t="s">
        <v>7</v>
      </c>
      <c r="J375" s="104">
        <f t="shared" si="11"/>
        <v>8493.375</v>
      </c>
    </row>
    <row r="376" spans="1:10" x14ac:dyDescent="0.25">
      <c r="A376" s="14">
        <v>3656</v>
      </c>
      <c r="B376" s="15" t="s">
        <v>47</v>
      </c>
      <c r="C376" s="19">
        <v>8896000</v>
      </c>
      <c r="D376" s="16">
        <v>30300</v>
      </c>
      <c r="E376" s="17" t="s">
        <v>48</v>
      </c>
      <c r="F376" s="20">
        <v>1</v>
      </c>
      <c r="G376" s="20">
        <v>0</v>
      </c>
      <c r="H376" s="20">
        <v>0</v>
      </c>
      <c r="I376" s="17" t="s">
        <v>7</v>
      </c>
      <c r="J376" s="104">
        <f t="shared" si="11"/>
        <v>8236</v>
      </c>
    </row>
    <row r="377" spans="1:10" x14ac:dyDescent="0.25">
      <c r="A377" s="105">
        <v>2145</v>
      </c>
      <c r="B377" s="106" t="s">
        <v>323</v>
      </c>
      <c r="C377" s="107">
        <v>2457000</v>
      </c>
      <c r="D377" s="108">
        <v>12444</v>
      </c>
      <c r="E377" s="109" t="s">
        <v>190</v>
      </c>
      <c r="F377" s="110">
        <v>0.13</v>
      </c>
      <c r="G377" s="110">
        <v>0.87</v>
      </c>
      <c r="H377" s="110">
        <v>0</v>
      </c>
      <c r="I377" s="17" t="s">
        <v>8</v>
      </c>
      <c r="J377" s="104">
        <f t="shared" si="11"/>
        <v>8236</v>
      </c>
    </row>
    <row r="378" spans="1:10" x14ac:dyDescent="0.25">
      <c r="A378" s="14">
        <v>2450</v>
      </c>
      <c r="B378" s="15" t="s">
        <v>391</v>
      </c>
      <c r="C378" s="19">
        <v>1026000</v>
      </c>
      <c r="D378" s="16">
        <v>7796</v>
      </c>
      <c r="E378" s="17" t="s">
        <v>96</v>
      </c>
      <c r="F378" s="20">
        <v>0</v>
      </c>
      <c r="G378" s="20">
        <v>1</v>
      </c>
      <c r="H378" s="20">
        <v>0</v>
      </c>
      <c r="I378" s="17" t="s">
        <v>8</v>
      </c>
      <c r="J378" s="104">
        <f t="shared" si="11"/>
        <v>8236</v>
      </c>
    </row>
    <row r="379" spans="1:10" x14ac:dyDescent="0.25">
      <c r="A379" s="14">
        <v>2451</v>
      </c>
      <c r="B379" s="15" t="s">
        <v>392</v>
      </c>
      <c r="C379" s="19">
        <v>1398000</v>
      </c>
      <c r="D379" s="16">
        <v>10345</v>
      </c>
      <c r="E379" s="17" t="s">
        <v>96</v>
      </c>
      <c r="F379" s="20">
        <v>0</v>
      </c>
      <c r="G379" s="20">
        <v>1</v>
      </c>
      <c r="H379" s="20">
        <v>0</v>
      </c>
      <c r="I379" s="17" t="s">
        <v>8</v>
      </c>
      <c r="J379" s="104">
        <f t="shared" si="11"/>
        <v>8236</v>
      </c>
    </row>
    <row r="380" spans="1:10" x14ac:dyDescent="0.25">
      <c r="A380" s="14">
        <v>2452</v>
      </c>
      <c r="B380" s="15" t="s">
        <v>393</v>
      </c>
      <c r="C380" s="19">
        <v>766000</v>
      </c>
      <c r="D380" s="16">
        <v>5852</v>
      </c>
      <c r="E380" s="17" t="s">
        <v>96</v>
      </c>
      <c r="F380" s="20">
        <v>0</v>
      </c>
      <c r="G380" s="20">
        <v>1</v>
      </c>
      <c r="H380" s="20">
        <v>0</v>
      </c>
      <c r="I380" s="17" t="s">
        <v>8</v>
      </c>
      <c r="J380" s="104">
        <f t="shared" si="11"/>
        <v>8236</v>
      </c>
    </row>
    <row r="381" spans="1:10" x14ac:dyDescent="0.25">
      <c r="A381" s="14">
        <v>2453</v>
      </c>
      <c r="B381" s="15" t="s">
        <v>394</v>
      </c>
      <c r="C381" s="19">
        <v>1044000</v>
      </c>
      <c r="D381" s="16">
        <v>7785</v>
      </c>
      <c r="E381" s="17" t="s">
        <v>96</v>
      </c>
      <c r="F381" s="20">
        <v>0</v>
      </c>
      <c r="G381" s="20">
        <v>1</v>
      </c>
      <c r="H381" s="20">
        <v>0</v>
      </c>
      <c r="I381" s="17" t="s">
        <v>8</v>
      </c>
      <c r="J381" s="104">
        <f t="shared" si="11"/>
        <v>8236</v>
      </c>
    </row>
    <row r="382" spans="1:10" x14ac:dyDescent="0.25">
      <c r="A382" s="14">
        <v>2454</v>
      </c>
      <c r="B382" s="15" t="s">
        <v>395</v>
      </c>
      <c r="C382" s="19">
        <v>1083000</v>
      </c>
      <c r="D382" s="16">
        <v>7796</v>
      </c>
      <c r="E382" s="17" t="s">
        <v>96</v>
      </c>
      <c r="F382" s="20">
        <v>0</v>
      </c>
      <c r="G382" s="20">
        <v>1</v>
      </c>
      <c r="H382" s="20">
        <v>0</v>
      </c>
      <c r="I382" s="17" t="s">
        <v>8</v>
      </c>
      <c r="J382" s="104">
        <f t="shared" si="11"/>
        <v>8236</v>
      </c>
    </row>
    <row r="383" spans="1:10" x14ac:dyDescent="0.25">
      <c r="A383" s="14">
        <v>2455</v>
      </c>
      <c r="B383" s="15" t="s">
        <v>396</v>
      </c>
      <c r="C383" s="19">
        <v>766000</v>
      </c>
      <c r="D383" s="16">
        <v>5830</v>
      </c>
      <c r="E383" s="17" t="s">
        <v>96</v>
      </c>
      <c r="F383" s="20">
        <v>0</v>
      </c>
      <c r="G383" s="20">
        <v>1</v>
      </c>
      <c r="H383" s="20">
        <v>0</v>
      </c>
      <c r="I383" s="17" t="s">
        <v>8</v>
      </c>
      <c r="J383" s="104">
        <f t="shared" si="11"/>
        <v>8236</v>
      </c>
    </row>
    <row r="384" spans="1:10" x14ac:dyDescent="0.25">
      <c r="A384" s="14">
        <v>2456</v>
      </c>
      <c r="B384" s="15" t="s">
        <v>397</v>
      </c>
      <c r="C384" s="19">
        <v>1149000</v>
      </c>
      <c r="D384" s="16">
        <v>7785</v>
      </c>
      <c r="E384" s="17" t="s">
        <v>96</v>
      </c>
      <c r="F384" s="20">
        <v>0</v>
      </c>
      <c r="G384" s="20">
        <v>1</v>
      </c>
      <c r="H384" s="20">
        <v>0</v>
      </c>
      <c r="I384" s="17" t="s">
        <v>8</v>
      </c>
      <c r="J384" s="104">
        <f t="shared" si="11"/>
        <v>8236</v>
      </c>
    </row>
    <row r="385" spans="1:10" x14ac:dyDescent="0.25">
      <c r="A385" s="14">
        <v>2457</v>
      </c>
      <c r="B385" s="15" t="s">
        <v>398</v>
      </c>
      <c r="C385" s="19">
        <v>1377000</v>
      </c>
      <c r="D385" s="16">
        <v>10345</v>
      </c>
      <c r="E385" s="17" t="s">
        <v>96</v>
      </c>
      <c r="F385" s="20">
        <v>0</v>
      </c>
      <c r="G385" s="20">
        <v>1</v>
      </c>
      <c r="H385" s="20">
        <v>0</v>
      </c>
      <c r="I385" s="17" t="s">
        <v>8</v>
      </c>
      <c r="J385" s="104">
        <f t="shared" si="11"/>
        <v>8236</v>
      </c>
    </row>
    <row r="386" spans="1:10" x14ac:dyDescent="0.25">
      <c r="A386" s="14">
        <v>2459</v>
      </c>
      <c r="B386" s="15" t="s">
        <v>400</v>
      </c>
      <c r="C386" s="19">
        <v>766000</v>
      </c>
      <c r="D386" s="16">
        <v>5830</v>
      </c>
      <c r="E386" s="17" t="s">
        <v>96</v>
      </c>
      <c r="F386" s="20">
        <v>0</v>
      </c>
      <c r="G386" s="20">
        <v>1</v>
      </c>
      <c r="H386" s="20">
        <v>0</v>
      </c>
      <c r="I386" s="17" t="s">
        <v>8</v>
      </c>
      <c r="J386" s="104">
        <f t="shared" si="11"/>
        <v>8236</v>
      </c>
    </row>
    <row r="387" spans="1:10" x14ac:dyDescent="0.25">
      <c r="A387" s="14">
        <v>2460</v>
      </c>
      <c r="B387" s="15" t="s">
        <v>401</v>
      </c>
      <c r="C387" s="19">
        <v>1026000</v>
      </c>
      <c r="D387" s="16">
        <v>7796</v>
      </c>
      <c r="E387" s="17" t="s">
        <v>96</v>
      </c>
      <c r="F387" s="20">
        <v>0</v>
      </c>
      <c r="G387" s="20">
        <v>1</v>
      </c>
      <c r="H387" s="20">
        <v>0</v>
      </c>
      <c r="I387" s="17" t="s">
        <v>8</v>
      </c>
      <c r="J387" s="104">
        <f t="shared" si="11"/>
        <v>8236</v>
      </c>
    </row>
    <row r="388" spans="1:10" x14ac:dyDescent="0.25">
      <c r="A388" s="14">
        <v>2461</v>
      </c>
      <c r="B388" s="15" t="s">
        <v>402</v>
      </c>
      <c r="C388" s="19">
        <v>803000</v>
      </c>
      <c r="D388" s="16">
        <v>5852</v>
      </c>
      <c r="E388" s="17" t="s">
        <v>96</v>
      </c>
      <c r="F388" s="20">
        <v>0</v>
      </c>
      <c r="G388" s="20">
        <v>1</v>
      </c>
      <c r="H388" s="20">
        <v>0</v>
      </c>
      <c r="I388" s="17" t="s">
        <v>8</v>
      </c>
      <c r="J388" s="104">
        <f t="shared" si="11"/>
        <v>8236</v>
      </c>
    </row>
    <row r="389" spans="1:10" x14ac:dyDescent="0.25">
      <c r="A389" s="14">
        <v>2463</v>
      </c>
      <c r="B389" s="15" t="s">
        <v>404</v>
      </c>
      <c r="C389" s="19">
        <v>1026000</v>
      </c>
      <c r="D389" s="16">
        <v>7796</v>
      </c>
      <c r="E389" s="17" t="s">
        <v>96</v>
      </c>
      <c r="F389" s="20">
        <v>0</v>
      </c>
      <c r="G389" s="20">
        <v>1</v>
      </c>
      <c r="H389" s="20">
        <v>0</v>
      </c>
      <c r="I389" s="17" t="s">
        <v>8</v>
      </c>
      <c r="J389" s="104">
        <f t="shared" si="11"/>
        <v>8236</v>
      </c>
    </row>
    <row r="390" spans="1:10" x14ac:dyDescent="0.25">
      <c r="A390" s="14">
        <v>2465</v>
      </c>
      <c r="B390" s="15" t="s">
        <v>405</v>
      </c>
      <c r="C390" s="19">
        <v>1028000</v>
      </c>
      <c r="D390" s="16">
        <v>7785</v>
      </c>
      <c r="E390" s="17" t="s">
        <v>176</v>
      </c>
      <c r="F390" s="20">
        <v>0</v>
      </c>
      <c r="G390" s="20">
        <v>1</v>
      </c>
      <c r="H390" s="20">
        <v>0</v>
      </c>
      <c r="I390" s="17" t="s">
        <v>8</v>
      </c>
      <c r="J390" s="104">
        <f t="shared" si="11"/>
        <v>8236</v>
      </c>
    </row>
    <row r="391" spans="1:10" x14ac:dyDescent="0.25">
      <c r="A391" s="14">
        <v>2466</v>
      </c>
      <c r="B391" s="15" t="s">
        <v>406</v>
      </c>
      <c r="C391" s="19">
        <v>1028000</v>
      </c>
      <c r="D391" s="16">
        <v>7785</v>
      </c>
      <c r="E391" s="17" t="s">
        <v>176</v>
      </c>
      <c r="F391" s="20">
        <v>0</v>
      </c>
      <c r="G391" s="20">
        <v>1</v>
      </c>
      <c r="H391" s="20">
        <v>0</v>
      </c>
      <c r="I391" s="17" t="s">
        <v>8</v>
      </c>
      <c r="J391" s="104">
        <f t="shared" si="11"/>
        <v>8236</v>
      </c>
    </row>
    <row r="392" spans="1:10" x14ac:dyDescent="0.25">
      <c r="A392" s="14">
        <v>2467</v>
      </c>
      <c r="B392" s="15" t="s">
        <v>407</v>
      </c>
      <c r="C392" s="19">
        <v>965000</v>
      </c>
      <c r="D392" s="16">
        <v>7796</v>
      </c>
      <c r="E392" s="17" t="s">
        <v>176</v>
      </c>
      <c r="F392" s="20">
        <v>0</v>
      </c>
      <c r="G392" s="20">
        <v>1</v>
      </c>
      <c r="H392" s="20">
        <v>0</v>
      </c>
      <c r="I392" s="17" t="s">
        <v>8</v>
      </c>
      <c r="J392" s="104">
        <f t="shared" si="11"/>
        <v>8236</v>
      </c>
    </row>
    <row r="393" spans="1:10" x14ac:dyDescent="0.25">
      <c r="A393" s="14">
        <v>2468</v>
      </c>
      <c r="B393" s="15" t="s">
        <v>408</v>
      </c>
      <c r="C393" s="19">
        <v>1044000</v>
      </c>
      <c r="D393" s="16">
        <v>7796</v>
      </c>
      <c r="E393" s="17" t="s">
        <v>176</v>
      </c>
      <c r="F393" s="20">
        <v>0</v>
      </c>
      <c r="G393" s="20">
        <v>1</v>
      </c>
      <c r="H393" s="20">
        <v>0</v>
      </c>
      <c r="I393" s="17" t="s">
        <v>8</v>
      </c>
      <c r="J393" s="104">
        <f t="shared" si="11"/>
        <v>8236</v>
      </c>
    </row>
    <row r="394" spans="1:10" x14ac:dyDescent="0.25">
      <c r="A394" s="14">
        <v>2469</v>
      </c>
      <c r="B394" s="15" t="s">
        <v>409</v>
      </c>
      <c r="C394" s="19">
        <v>1026000</v>
      </c>
      <c r="D394" s="16">
        <v>5852</v>
      </c>
      <c r="E394" s="17" t="s">
        <v>176</v>
      </c>
      <c r="F394" s="20">
        <v>0</v>
      </c>
      <c r="G394" s="20">
        <v>1</v>
      </c>
      <c r="H394" s="20">
        <v>0</v>
      </c>
      <c r="I394" s="17" t="s">
        <v>8</v>
      </c>
      <c r="J394" s="104">
        <f t="shared" si="11"/>
        <v>8236</v>
      </c>
    </row>
    <row r="395" spans="1:10" x14ac:dyDescent="0.25">
      <c r="A395" s="14">
        <v>2470</v>
      </c>
      <c r="B395" s="15" t="s">
        <v>410</v>
      </c>
      <c r="C395" s="19">
        <v>766000</v>
      </c>
      <c r="D395" s="16">
        <v>5852</v>
      </c>
      <c r="E395" s="17" t="s">
        <v>176</v>
      </c>
      <c r="F395" s="20">
        <v>0</v>
      </c>
      <c r="G395" s="20">
        <v>1</v>
      </c>
      <c r="H395" s="20">
        <v>0</v>
      </c>
      <c r="I395" s="17" t="s">
        <v>8</v>
      </c>
      <c r="J395" s="104">
        <f t="shared" si="11"/>
        <v>8236</v>
      </c>
    </row>
    <row r="396" spans="1:10" x14ac:dyDescent="0.25">
      <c r="A396" s="14">
        <v>2471</v>
      </c>
      <c r="B396" s="15" t="s">
        <v>411</v>
      </c>
      <c r="C396" s="19">
        <v>1398000</v>
      </c>
      <c r="D396" s="16">
        <v>10345</v>
      </c>
      <c r="E396" s="17" t="s">
        <v>176</v>
      </c>
      <c r="F396" s="20">
        <v>0</v>
      </c>
      <c r="G396" s="20">
        <v>1</v>
      </c>
      <c r="H396" s="20">
        <v>0</v>
      </c>
      <c r="I396" s="17" t="s">
        <v>8</v>
      </c>
      <c r="J396" s="104">
        <f t="shared" si="11"/>
        <v>8236</v>
      </c>
    </row>
    <row r="397" spans="1:10" x14ac:dyDescent="0.25">
      <c r="A397" s="14">
        <v>2472</v>
      </c>
      <c r="B397" s="15" t="s">
        <v>412</v>
      </c>
      <c r="C397" s="19">
        <v>1398000</v>
      </c>
      <c r="D397" s="16">
        <v>10345</v>
      </c>
      <c r="E397" s="17" t="s">
        <v>176</v>
      </c>
      <c r="F397" s="20">
        <v>0</v>
      </c>
      <c r="G397" s="20">
        <v>1</v>
      </c>
      <c r="H397" s="20">
        <v>0</v>
      </c>
      <c r="I397" s="17" t="s">
        <v>8</v>
      </c>
      <c r="J397" s="104">
        <f t="shared" si="11"/>
        <v>8236</v>
      </c>
    </row>
    <row r="398" spans="1:10" x14ac:dyDescent="0.25">
      <c r="A398" s="14">
        <v>2473</v>
      </c>
      <c r="B398" s="15" t="s">
        <v>413</v>
      </c>
      <c r="C398" s="19">
        <v>766000</v>
      </c>
      <c r="D398" s="16">
        <v>5852</v>
      </c>
      <c r="E398" s="17" t="s">
        <v>176</v>
      </c>
      <c r="F398" s="20">
        <v>0</v>
      </c>
      <c r="G398" s="20">
        <v>1</v>
      </c>
      <c r="H398" s="20">
        <v>0</v>
      </c>
      <c r="I398" s="17" t="s">
        <v>8</v>
      </c>
      <c r="J398" s="104">
        <f t="shared" si="11"/>
        <v>8236</v>
      </c>
    </row>
    <row r="399" spans="1:10" x14ac:dyDescent="0.25">
      <c r="A399" s="14">
        <v>2474</v>
      </c>
      <c r="B399" s="15" t="s">
        <v>414</v>
      </c>
      <c r="C399" s="19">
        <v>1377000</v>
      </c>
      <c r="D399" s="16">
        <v>10345</v>
      </c>
      <c r="E399" s="17" t="s">
        <v>176</v>
      </c>
      <c r="F399" s="20">
        <v>0</v>
      </c>
      <c r="G399" s="20">
        <v>1</v>
      </c>
      <c r="H399" s="20">
        <v>0</v>
      </c>
      <c r="I399" s="17" t="s">
        <v>8</v>
      </c>
      <c r="J399" s="104">
        <f t="shared" si="11"/>
        <v>8236</v>
      </c>
    </row>
    <row r="400" spans="1:10" x14ac:dyDescent="0.25">
      <c r="A400" s="14">
        <v>2475</v>
      </c>
      <c r="B400" s="15" t="s">
        <v>415</v>
      </c>
      <c r="C400" s="19">
        <v>766000</v>
      </c>
      <c r="D400" s="16">
        <v>5852</v>
      </c>
      <c r="E400" s="17" t="s">
        <v>176</v>
      </c>
      <c r="F400" s="20">
        <v>0</v>
      </c>
      <c r="G400" s="20">
        <v>1</v>
      </c>
      <c r="H400" s="20">
        <v>0</v>
      </c>
      <c r="I400" s="17" t="s">
        <v>8</v>
      </c>
      <c r="J400" s="104">
        <f t="shared" si="11"/>
        <v>8236</v>
      </c>
    </row>
    <row r="401" spans="1:10" x14ac:dyDescent="0.25">
      <c r="A401" s="14">
        <v>660</v>
      </c>
      <c r="B401" s="15" t="s">
        <v>456</v>
      </c>
      <c r="C401" s="19">
        <v>811000</v>
      </c>
      <c r="D401" s="16">
        <v>3243</v>
      </c>
      <c r="E401" s="17" t="s">
        <v>455</v>
      </c>
      <c r="F401" s="20">
        <v>1</v>
      </c>
      <c r="G401" s="20">
        <v>0</v>
      </c>
      <c r="H401" s="20">
        <v>0</v>
      </c>
      <c r="I401" s="17" t="s">
        <v>7</v>
      </c>
      <c r="J401" s="104">
        <f t="shared" si="11"/>
        <v>8236</v>
      </c>
    </row>
    <row r="402" spans="1:10" x14ac:dyDescent="0.25">
      <c r="A402" s="14">
        <v>7100</v>
      </c>
      <c r="B402" s="15" t="s">
        <v>186</v>
      </c>
      <c r="C402" s="19">
        <v>3552000</v>
      </c>
      <c r="D402" s="16">
        <v>10398</v>
      </c>
      <c r="E402" s="17" t="s">
        <v>162</v>
      </c>
      <c r="F402" s="20">
        <v>1</v>
      </c>
      <c r="G402" s="20">
        <v>0</v>
      </c>
      <c r="H402" s="20">
        <v>0</v>
      </c>
      <c r="I402" s="17" t="s">
        <v>7</v>
      </c>
      <c r="J402" s="104">
        <f t="shared" si="11"/>
        <v>8179.3774999999996</v>
      </c>
    </row>
    <row r="403" spans="1:10" x14ac:dyDescent="0.25">
      <c r="A403" s="14">
        <v>231</v>
      </c>
      <c r="B403" s="15" t="s">
        <v>315</v>
      </c>
      <c r="C403" s="19">
        <v>4183000</v>
      </c>
      <c r="D403" s="16">
        <v>10098</v>
      </c>
      <c r="E403" s="17" t="s">
        <v>194</v>
      </c>
      <c r="F403" s="20">
        <v>1</v>
      </c>
      <c r="G403" s="20">
        <v>0</v>
      </c>
      <c r="H403" s="20">
        <v>0</v>
      </c>
      <c r="I403" s="17" t="s">
        <v>7</v>
      </c>
      <c r="J403" s="104">
        <f t="shared" si="11"/>
        <v>8179.3774999999996</v>
      </c>
    </row>
    <row r="404" spans="1:10" x14ac:dyDescent="0.25">
      <c r="A404" s="14">
        <v>9723</v>
      </c>
      <c r="B404" s="15" t="s">
        <v>499</v>
      </c>
      <c r="C404" s="19">
        <v>139000</v>
      </c>
      <c r="D404" s="16">
        <v>687</v>
      </c>
      <c r="E404" s="17" t="s">
        <v>92</v>
      </c>
      <c r="F404" s="20">
        <v>1</v>
      </c>
      <c r="G404" s="20">
        <v>0</v>
      </c>
      <c r="H404" s="20">
        <v>0</v>
      </c>
      <c r="I404" s="17" t="s">
        <v>7</v>
      </c>
      <c r="J404" s="104">
        <f t="shared" ref="J404:J426" si="12">VLOOKUP(A404,RANGE2,9,FALSE())</f>
        <v>7875.6750000000002</v>
      </c>
    </row>
    <row r="405" spans="1:10" x14ac:dyDescent="0.25">
      <c r="A405" s="14">
        <v>7359</v>
      </c>
      <c r="B405" s="15" t="s">
        <v>285</v>
      </c>
      <c r="C405" s="19">
        <v>22000</v>
      </c>
      <c r="D405" s="16">
        <v>64</v>
      </c>
      <c r="E405" s="17" t="s">
        <v>286</v>
      </c>
      <c r="F405" s="20">
        <v>1</v>
      </c>
      <c r="G405" s="20">
        <v>0</v>
      </c>
      <c r="H405" s="20">
        <v>0</v>
      </c>
      <c r="I405" s="17" t="s">
        <v>7</v>
      </c>
      <c r="J405" s="104">
        <f t="shared" si="12"/>
        <v>7721.25</v>
      </c>
    </row>
    <row r="406" spans="1:10" x14ac:dyDescent="0.25">
      <c r="A406" s="14">
        <v>93</v>
      </c>
      <c r="B406" s="15" t="s">
        <v>519</v>
      </c>
      <c r="C406" s="19">
        <v>532000</v>
      </c>
      <c r="D406" s="16">
        <v>105</v>
      </c>
      <c r="E406" s="17" t="s">
        <v>134</v>
      </c>
      <c r="F406" s="20">
        <v>1</v>
      </c>
      <c r="G406" s="20">
        <v>0</v>
      </c>
      <c r="H406" s="20">
        <v>0</v>
      </c>
      <c r="I406" s="17" t="s">
        <v>7</v>
      </c>
      <c r="J406" s="104">
        <f t="shared" si="12"/>
        <v>7721.25</v>
      </c>
    </row>
    <row r="407" spans="1:10" x14ac:dyDescent="0.25">
      <c r="A407" s="14">
        <v>2368</v>
      </c>
      <c r="B407" s="15" t="s">
        <v>383</v>
      </c>
      <c r="C407" s="19">
        <v>27723000</v>
      </c>
      <c r="D407" s="16">
        <v>54242</v>
      </c>
      <c r="E407" s="17" t="s">
        <v>44</v>
      </c>
      <c r="F407" s="20">
        <v>0</v>
      </c>
      <c r="G407" s="20">
        <v>1</v>
      </c>
      <c r="H407" s="20">
        <v>0</v>
      </c>
      <c r="I407" s="17" t="s">
        <v>8</v>
      </c>
      <c r="J407" s="104">
        <f t="shared" si="12"/>
        <v>7478.2879999999996</v>
      </c>
    </row>
    <row r="408" spans="1:10" x14ac:dyDescent="0.25">
      <c r="A408" s="14">
        <v>8068</v>
      </c>
      <c r="B408" s="15" t="s">
        <v>113</v>
      </c>
      <c r="C408" s="19">
        <v>59000</v>
      </c>
      <c r="D408" s="16">
        <v>846</v>
      </c>
      <c r="E408" s="17" t="s">
        <v>112</v>
      </c>
      <c r="F408" s="20">
        <v>1</v>
      </c>
      <c r="G408" s="20">
        <v>0</v>
      </c>
      <c r="H408" s="20">
        <v>0</v>
      </c>
      <c r="I408" s="17" t="s">
        <v>7</v>
      </c>
      <c r="J408" s="104">
        <f t="shared" si="12"/>
        <v>7265.1814999999997</v>
      </c>
    </row>
    <row r="409" spans="1:10" x14ac:dyDescent="0.25">
      <c r="A409" s="14">
        <v>106</v>
      </c>
      <c r="B409" s="15" t="s">
        <v>178</v>
      </c>
      <c r="C409" s="19">
        <v>23304000</v>
      </c>
      <c r="D409" s="16">
        <v>35233</v>
      </c>
      <c r="E409" s="17" t="s">
        <v>44</v>
      </c>
      <c r="F409" s="20">
        <v>1</v>
      </c>
      <c r="G409" s="20">
        <v>0</v>
      </c>
      <c r="H409" s="20">
        <v>0</v>
      </c>
      <c r="I409" s="17" t="s">
        <v>7</v>
      </c>
      <c r="J409" s="104">
        <f t="shared" si="12"/>
        <v>7010.8950000000004</v>
      </c>
    </row>
    <row r="410" spans="1:10" x14ac:dyDescent="0.25">
      <c r="A410" s="14">
        <v>2811</v>
      </c>
      <c r="B410" s="15" t="s">
        <v>205</v>
      </c>
      <c r="C410" s="19">
        <v>874000</v>
      </c>
      <c r="D410" s="16">
        <v>8310</v>
      </c>
      <c r="E410" s="17" t="s">
        <v>194</v>
      </c>
      <c r="F410" s="20">
        <v>0</v>
      </c>
      <c r="G410" s="20">
        <v>1</v>
      </c>
      <c r="H410" s="20">
        <v>0</v>
      </c>
      <c r="I410" s="17" t="s">
        <v>8</v>
      </c>
      <c r="J410" s="104">
        <f t="shared" si="12"/>
        <v>7010.8950000000004</v>
      </c>
    </row>
    <row r="411" spans="1:10" x14ac:dyDescent="0.25">
      <c r="A411" s="14">
        <v>2814</v>
      </c>
      <c r="B411" s="15" t="s">
        <v>208</v>
      </c>
      <c r="C411" s="19">
        <v>780000</v>
      </c>
      <c r="D411" s="16">
        <v>7110</v>
      </c>
      <c r="E411" s="17" t="s">
        <v>194</v>
      </c>
      <c r="F411" s="20">
        <v>0</v>
      </c>
      <c r="G411" s="20">
        <v>1</v>
      </c>
      <c r="H411" s="20">
        <v>0</v>
      </c>
      <c r="I411" s="17" t="s">
        <v>8</v>
      </c>
      <c r="J411" s="104">
        <f t="shared" si="12"/>
        <v>7010.8950000000004</v>
      </c>
    </row>
    <row r="412" spans="1:10" x14ac:dyDescent="0.25">
      <c r="A412" s="14">
        <v>2815</v>
      </c>
      <c r="B412" s="15" t="s">
        <v>209</v>
      </c>
      <c r="C412" s="19">
        <v>952000</v>
      </c>
      <c r="D412" s="16">
        <v>10093</v>
      </c>
      <c r="E412" s="17" t="s">
        <v>210</v>
      </c>
      <c r="F412" s="20">
        <v>0</v>
      </c>
      <c r="G412" s="20">
        <v>1</v>
      </c>
      <c r="H412" s="20">
        <v>0</v>
      </c>
      <c r="I412" s="17" t="s">
        <v>8</v>
      </c>
      <c r="J412" s="104">
        <f t="shared" si="12"/>
        <v>7010.8950000000004</v>
      </c>
    </row>
    <row r="413" spans="1:10" x14ac:dyDescent="0.25">
      <c r="A413" s="14">
        <v>2804</v>
      </c>
      <c r="B413" s="15" t="s">
        <v>218</v>
      </c>
      <c r="C413" s="19">
        <v>874000</v>
      </c>
      <c r="D413" s="16">
        <v>8310</v>
      </c>
      <c r="E413" s="17" t="s">
        <v>194</v>
      </c>
      <c r="F413" s="20">
        <v>0</v>
      </c>
      <c r="G413" s="20">
        <v>1</v>
      </c>
      <c r="H413" s="20">
        <v>0</v>
      </c>
      <c r="I413" s="17" t="s">
        <v>8</v>
      </c>
      <c r="J413" s="104">
        <f t="shared" si="12"/>
        <v>7010.8950000000004</v>
      </c>
    </row>
    <row r="414" spans="1:10" x14ac:dyDescent="0.25">
      <c r="A414" s="14">
        <v>2807</v>
      </c>
      <c r="B414" s="15" t="s">
        <v>221</v>
      </c>
      <c r="C414" s="19">
        <v>793000</v>
      </c>
      <c r="D414" s="16">
        <v>7110</v>
      </c>
      <c r="E414" s="17" t="s">
        <v>194</v>
      </c>
      <c r="F414" s="20">
        <v>0</v>
      </c>
      <c r="G414" s="20">
        <v>1</v>
      </c>
      <c r="H414" s="20">
        <v>0</v>
      </c>
      <c r="I414" s="17" t="s">
        <v>8</v>
      </c>
      <c r="J414" s="104">
        <f t="shared" si="12"/>
        <v>7010.8950000000004</v>
      </c>
    </row>
    <row r="415" spans="1:10" x14ac:dyDescent="0.25">
      <c r="A415" s="14">
        <v>7375</v>
      </c>
      <c r="B415" s="15" t="s">
        <v>84</v>
      </c>
      <c r="C415" s="19">
        <v>1123000</v>
      </c>
      <c r="D415" s="16">
        <v>569</v>
      </c>
      <c r="E415" s="17" t="s">
        <v>85</v>
      </c>
      <c r="F415" s="20">
        <v>1</v>
      </c>
      <c r="G415" s="20">
        <v>0</v>
      </c>
      <c r="H415" s="20">
        <v>0</v>
      </c>
      <c r="I415" s="17" t="s">
        <v>7</v>
      </c>
      <c r="J415" s="104">
        <f t="shared" si="12"/>
        <v>6691.75</v>
      </c>
    </row>
    <row r="416" spans="1:10" x14ac:dyDescent="0.25">
      <c r="A416" s="14">
        <v>9730</v>
      </c>
      <c r="B416" s="15" t="s">
        <v>494</v>
      </c>
      <c r="C416" s="19">
        <v>121000</v>
      </c>
      <c r="D416" s="16">
        <v>520</v>
      </c>
      <c r="E416" s="17" t="s">
        <v>92</v>
      </c>
      <c r="F416" s="20">
        <v>1</v>
      </c>
      <c r="G416" s="20">
        <v>0</v>
      </c>
      <c r="H416" s="20">
        <v>0</v>
      </c>
      <c r="I416" s="17" t="s">
        <v>7</v>
      </c>
      <c r="J416" s="104">
        <f t="shared" si="12"/>
        <v>6691.75</v>
      </c>
    </row>
    <row r="417" spans="1:11" x14ac:dyDescent="0.25">
      <c r="A417" s="14">
        <v>8065</v>
      </c>
      <c r="B417" s="15" t="s">
        <v>105</v>
      </c>
      <c r="C417" s="19">
        <v>295000</v>
      </c>
      <c r="D417" s="16">
        <v>960</v>
      </c>
      <c r="E417" s="17" t="s">
        <v>100</v>
      </c>
      <c r="F417" s="20">
        <v>1</v>
      </c>
      <c r="G417" s="20">
        <v>0</v>
      </c>
      <c r="H417" s="20">
        <v>0</v>
      </c>
      <c r="I417" s="17" t="s">
        <v>7</v>
      </c>
      <c r="J417" s="104">
        <f t="shared" si="12"/>
        <v>6460.1125000000002</v>
      </c>
    </row>
    <row r="418" spans="1:11" x14ac:dyDescent="0.25">
      <c r="A418" s="14">
        <v>626</v>
      </c>
      <c r="B418" s="15" t="s">
        <v>533</v>
      </c>
      <c r="C418" s="19">
        <v>131000</v>
      </c>
      <c r="D418" s="16">
        <v>511</v>
      </c>
      <c r="E418" s="17" t="s">
        <v>71</v>
      </c>
      <c r="F418" s="20">
        <v>1</v>
      </c>
      <c r="G418" s="20">
        <v>0</v>
      </c>
      <c r="H418" s="20">
        <v>0</v>
      </c>
      <c r="I418" s="17" t="s">
        <v>7</v>
      </c>
      <c r="J418" s="104">
        <f t="shared" si="12"/>
        <v>6427.1684999999998</v>
      </c>
    </row>
    <row r="419" spans="1:11" x14ac:dyDescent="0.25">
      <c r="A419" s="14">
        <v>7541</v>
      </c>
      <c r="B419" s="15" t="s">
        <v>224</v>
      </c>
      <c r="C419" s="19">
        <v>1411000</v>
      </c>
      <c r="D419" s="16">
        <v>700</v>
      </c>
      <c r="E419" s="17" t="s">
        <v>127</v>
      </c>
      <c r="F419" s="20">
        <v>1</v>
      </c>
      <c r="G419" s="20">
        <v>0</v>
      </c>
      <c r="H419" s="20">
        <v>0</v>
      </c>
      <c r="I419" s="17" t="s">
        <v>7</v>
      </c>
      <c r="J419" s="104">
        <f t="shared" si="12"/>
        <v>6177</v>
      </c>
    </row>
    <row r="420" spans="1:11" x14ac:dyDescent="0.25">
      <c r="A420" s="14">
        <v>623</v>
      </c>
      <c r="B420" s="15" t="s">
        <v>665</v>
      </c>
      <c r="C420" s="131">
        <v>120000</v>
      </c>
      <c r="D420" s="16">
        <v>2100</v>
      </c>
      <c r="E420" s="17" t="s">
        <v>321</v>
      </c>
      <c r="F420" s="20">
        <v>1</v>
      </c>
      <c r="G420" s="20">
        <v>0</v>
      </c>
      <c r="H420" s="20">
        <v>0</v>
      </c>
      <c r="I420" s="17" t="s">
        <v>7</v>
      </c>
      <c r="J420" s="104">
        <f t="shared" si="12"/>
        <v>5726.0789999999997</v>
      </c>
      <c r="K420" t="s">
        <v>732</v>
      </c>
    </row>
    <row r="421" spans="1:11" x14ac:dyDescent="0.25">
      <c r="A421" s="14">
        <v>8059</v>
      </c>
      <c r="B421" s="15" t="s">
        <v>122</v>
      </c>
      <c r="C421" s="19">
        <v>32000</v>
      </c>
      <c r="D421" s="16">
        <v>314</v>
      </c>
      <c r="E421" s="17" t="s">
        <v>100</v>
      </c>
      <c r="F421" s="20">
        <v>1</v>
      </c>
      <c r="G421" s="20">
        <v>0</v>
      </c>
      <c r="H421" s="20">
        <v>0</v>
      </c>
      <c r="I421" s="17" t="s">
        <v>7</v>
      </c>
      <c r="J421" s="104">
        <f t="shared" si="12"/>
        <v>5147.5</v>
      </c>
    </row>
    <row r="422" spans="1:11" x14ac:dyDescent="0.25">
      <c r="A422" s="14">
        <v>232</v>
      </c>
      <c r="B422" s="15" t="s">
        <v>311</v>
      </c>
      <c r="C422" s="19">
        <v>2033000</v>
      </c>
      <c r="D422" s="16">
        <v>6001</v>
      </c>
      <c r="E422" s="17" t="s">
        <v>194</v>
      </c>
      <c r="F422" s="20">
        <v>1</v>
      </c>
      <c r="G422" s="20">
        <v>0</v>
      </c>
      <c r="H422" s="20">
        <v>0</v>
      </c>
      <c r="I422" s="17" t="s">
        <v>7</v>
      </c>
      <c r="J422" s="104">
        <f t="shared" si="12"/>
        <v>5147.5</v>
      </c>
    </row>
    <row r="423" spans="1:11" x14ac:dyDescent="0.25">
      <c r="A423" s="14">
        <v>373</v>
      </c>
      <c r="B423" s="15" t="s">
        <v>349</v>
      </c>
      <c r="C423" s="19">
        <v>110000</v>
      </c>
      <c r="D423" s="16">
        <v>343</v>
      </c>
      <c r="E423" s="17" t="s">
        <v>339</v>
      </c>
      <c r="F423" s="20">
        <v>1</v>
      </c>
      <c r="G423" s="20">
        <v>0</v>
      </c>
      <c r="H423" s="20">
        <v>0</v>
      </c>
      <c r="I423" s="17" t="s">
        <v>7</v>
      </c>
      <c r="J423" s="104">
        <f t="shared" si="12"/>
        <v>5147.5</v>
      </c>
    </row>
    <row r="424" spans="1:11" x14ac:dyDescent="0.25">
      <c r="A424" s="14">
        <v>2433</v>
      </c>
      <c r="B424" s="15" t="s">
        <v>421</v>
      </c>
      <c r="C424" s="19">
        <v>806000</v>
      </c>
      <c r="D424" s="16">
        <v>2224</v>
      </c>
      <c r="E424" s="17" t="s">
        <v>422</v>
      </c>
      <c r="F424" s="20">
        <v>1</v>
      </c>
      <c r="G424" s="20">
        <v>0</v>
      </c>
      <c r="H424" s="20">
        <v>0</v>
      </c>
      <c r="I424" s="17" t="s">
        <v>7</v>
      </c>
      <c r="J424" s="104">
        <f t="shared" si="12"/>
        <v>5147.5</v>
      </c>
    </row>
    <row r="425" spans="1:11" x14ac:dyDescent="0.25">
      <c r="A425" s="14">
        <v>9728</v>
      </c>
      <c r="B425" s="15" t="s">
        <v>498</v>
      </c>
      <c r="C425" s="19">
        <v>121000</v>
      </c>
      <c r="D425" s="16">
        <v>521</v>
      </c>
      <c r="E425" s="17" t="s">
        <v>92</v>
      </c>
      <c r="F425" s="20">
        <v>1</v>
      </c>
      <c r="G425" s="20">
        <v>0</v>
      </c>
      <c r="H425" s="20">
        <v>0</v>
      </c>
      <c r="I425" s="17" t="s">
        <v>7</v>
      </c>
      <c r="J425" s="104">
        <f t="shared" si="12"/>
        <v>5147.5</v>
      </c>
    </row>
    <row r="426" spans="1:11" x14ac:dyDescent="0.25">
      <c r="A426" s="14">
        <v>2086</v>
      </c>
      <c r="B426" s="15" t="s">
        <v>523</v>
      </c>
      <c r="C426" s="19">
        <v>1466000</v>
      </c>
      <c r="D426" s="16">
        <v>3784</v>
      </c>
      <c r="E426" s="17" t="s">
        <v>524</v>
      </c>
      <c r="F426" s="20">
        <v>1</v>
      </c>
      <c r="G426" s="20">
        <v>0</v>
      </c>
      <c r="H426" s="20">
        <v>0</v>
      </c>
      <c r="I426" s="17" t="s">
        <v>7</v>
      </c>
      <c r="J426" s="123">
        <f t="shared" si="12"/>
        <v>5147.5</v>
      </c>
    </row>
    <row r="427" spans="1:11" x14ac:dyDescent="0.25">
      <c r="A427" s="111">
        <v>1102</v>
      </c>
      <c r="B427" s="112" t="s">
        <v>226</v>
      </c>
      <c r="C427" s="113">
        <v>5717000</v>
      </c>
      <c r="D427" s="114">
        <v>18341</v>
      </c>
      <c r="E427" s="115" t="s">
        <v>227</v>
      </c>
      <c r="F427" s="116">
        <v>0.92</v>
      </c>
      <c r="G427" s="116">
        <v>0</v>
      </c>
      <c r="H427" s="116">
        <v>0.08</v>
      </c>
      <c r="I427" s="17" t="s">
        <v>7</v>
      </c>
      <c r="J427" s="104">
        <v>5000</v>
      </c>
    </row>
    <row r="428" spans="1:11" x14ac:dyDescent="0.25">
      <c r="A428" s="14">
        <v>2132</v>
      </c>
      <c r="B428" s="15" t="s">
        <v>159</v>
      </c>
      <c r="C428" s="19">
        <v>822000</v>
      </c>
      <c r="D428" s="16">
        <v>7422</v>
      </c>
      <c r="E428" s="17" t="s">
        <v>92</v>
      </c>
      <c r="F428" s="20">
        <v>0</v>
      </c>
      <c r="G428" s="20">
        <v>1</v>
      </c>
      <c r="H428" s="20">
        <v>0</v>
      </c>
      <c r="I428" s="17" t="s">
        <v>8</v>
      </c>
      <c r="J428" s="104">
        <f>VLOOKUP(A428,RANGE2,9,FALSE())</f>
        <v>4632.75</v>
      </c>
    </row>
    <row r="429" spans="1:11" x14ac:dyDescent="0.25">
      <c r="A429" s="14">
        <v>699</v>
      </c>
      <c r="B429" s="15" t="s">
        <v>292</v>
      </c>
      <c r="C429" s="19">
        <v>554000</v>
      </c>
      <c r="D429" s="16">
        <v>1922</v>
      </c>
      <c r="E429" s="17" t="s">
        <v>96</v>
      </c>
      <c r="F429" s="20">
        <v>1</v>
      </c>
      <c r="G429" s="20">
        <v>0</v>
      </c>
      <c r="H429" s="20">
        <v>0</v>
      </c>
      <c r="I429" s="17" t="s">
        <v>7</v>
      </c>
      <c r="J429" s="104">
        <f>VLOOKUP(A429,RANGE2,9,FALSE())</f>
        <v>4118</v>
      </c>
    </row>
    <row r="430" spans="1:11" x14ac:dyDescent="0.25">
      <c r="A430" s="14">
        <v>9729</v>
      </c>
      <c r="B430" s="15" t="s">
        <v>500</v>
      </c>
      <c r="C430" s="19">
        <v>121000</v>
      </c>
      <c r="D430" s="16">
        <v>520</v>
      </c>
      <c r="E430" s="17" t="s">
        <v>92</v>
      </c>
      <c r="F430" s="20">
        <v>1</v>
      </c>
      <c r="G430" s="20">
        <v>0</v>
      </c>
      <c r="H430" s="20">
        <v>0</v>
      </c>
      <c r="I430" s="17" t="s">
        <v>7</v>
      </c>
      <c r="J430" s="104">
        <f>VLOOKUP(A430,RANGE2,9,FALSE())</f>
        <v>4118</v>
      </c>
    </row>
    <row r="431" spans="1:11" x14ac:dyDescent="0.25">
      <c r="A431" s="14">
        <v>323</v>
      </c>
      <c r="B431" s="15" t="s">
        <v>64</v>
      </c>
      <c r="C431" s="19">
        <v>231000</v>
      </c>
      <c r="D431" s="16">
        <v>646</v>
      </c>
      <c r="E431" s="17" t="s">
        <v>34</v>
      </c>
      <c r="F431" s="20">
        <v>1</v>
      </c>
      <c r="G431" s="20">
        <v>0</v>
      </c>
      <c r="H431" s="20">
        <v>0</v>
      </c>
      <c r="I431" s="17" t="s">
        <v>7</v>
      </c>
      <c r="J431" s="104">
        <f>VLOOKUP(A431,RANGE2,9,FALSE())</f>
        <v>4090.2035000000001</v>
      </c>
    </row>
    <row r="432" spans="1:11" x14ac:dyDescent="0.25">
      <c r="A432" s="14">
        <v>325</v>
      </c>
      <c r="B432" s="15" t="s">
        <v>65</v>
      </c>
      <c r="C432" s="19">
        <v>173000</v>
      </c>
      <c r="D432" s="16">
        <v>720</v>
      </c>
      <c r="E432" s="17" t="s">
        <v>63</v>
      </c>
      <c r="F432" s="20">
        <v>1</v>
      </c>
      <c r="G432" s="20">
        <v>0</v>
      </c>
      <c r="H432" s="20">
        <v>0</v>
      </c>
      <c r="I432" s="17" t="s">
        <v>7</v>
      </c>
      <c r="J432" s="104">
        <v>3973</v>
      </c>
    </row>
    <row r="433" spans="1:11" x14ac:dyDescent="0.25">
      <c r="A433" s="14">
        <v>229</v>
      </c>
      <c r="B433" s="15" t="s">
        <v>308</v>
      </c>
      <c r="C433" s="19">
        <v>572000</v>
      </c>
      <c r="D433" s="16">
        <v>2400</v>
      </c>
      <c r="E433" s="17" t="s">
        <v>63</v>
      </c>
      <c r="F433" s="20">
        <v>1</v>
      </c>
      <c r="G433" s="20">
        <v>0</v>
      </c>
      <c r="H433" s="20">
        <v>0</v>
      </c>
      <c r="I433" s="17" t="s">
        <v>7</v>
      </c>
      <c r="J433" s="104">
        <f t="shared" ref="J433:J462" si="13">VLOOKUP(A433,RANGE2,9,FALSE())</f>
        <v>3739.1439999999998</v>
      </c>
    </row>
    <row r="434" spans="1:11" x14ac:dyDescent="0.25">
      <c r="A434" s="14">
        <v>481</v>
      </c>
      <c r="B434" s="15" t="s">
        <v>283</v>
      </c>
      <c r="C434" s="19">
        <v>1118000</v>
      </c>
      <c r="D434" s="16">
        <v>3483</v>
      </c>
      <c r="E434" s="17" t="s">
        <v>168</v>
      </c>
      <c r="F434" s="20">
        <v>1</v>
      </c>
      <c r="G434" s="20">
        <v>0</v>
      </c>
      <c r="H434" s="20">
        <v>0</v>
      </c>
      <c r="I434" s="17" t="s">
        <v>7</v>
      </c>
      <c r="J434" s="104">
        <f t="shared" si="13"/>
        <v>3603.25</v>
      </c>
    </row>
    <row r="435" spans="1:11" x14ac:dyDescent="0.25">
      <c r="A435" s="14">
        <v>9731</v>
      </c>
      <c r="B435" s="15" t="s">
        <v>483</v>
      </c>
      <c r="C435" s="19">
        <v>121000</v>
      </c>
      <c r="D435" s="16">
        <v>667</v>
      </c>
      <c r="E435" s="17" t="s">
        <v>484</v>
      </c>
      <c r="F435" s="20">
        <v>1</v>
      </c>
      <c r="G435" s="20">
        <v>0</v>
      </c>
      <c r="H435" s="20">
        <v>0</v>
      </c>
      <c r="I435" s="17" t="s">
        <v>7</v>
      </c>
      <c r="J435" s="104">
        <f t="shared" si="13"/>
        <v>3603.25</v>
      </c>
    </row>
    <row r="436" spans="1:11" x14ac:dyDescent="0.25">
      <c r="A436" s="14">
        <v>224</v>
      </c>
      <c r="B436" s="15" t="s">
        <v>699</v>
      </c>
      <c r="C436" s="19">
        <v>47000</v>
      </c>
      <c r="D436" s="16">
        <v>178</v>
      </c>
      <c r="E436" s="17" t="s">
        <v>162</v>
      </c>
      <c r="F436" s="20">
        <v>1</v>
      </c>
      <c r="G436" s="20">
        <v>0</v>
      </c>
      <c r="H436" s="20">
        <v>0</v>
      </c>
      <c r="I436" s="17" t="s">
        <v>7</v>
      </c>
      <c r="J436" s="104">
        <f t="shared" si="13"/>
        <v>3603.25</v>
      </c>
    </row>
    <row r="437" spans="1:11" x14ac:dyDescent="0.25">
      <c r="A437" s="14">
        <v>2344</v>
      </c>
      <c r="B437" s="15" t="s">
        <v>477</v>
      </c>
      <c r="C437" s="19">
        <v>6000</v>
      </c>
      <c r="D437" s="16">
        <v>667</v>
      </c>
      <c r="E437" s="17" t="s">
        <v>472</v>
      </c>
      <c r="F437" s="20">
        <v>1</v>
      </c>
      <c r="G437" s="20">
        <v>0</v>
      </c>
      <c r="H437" s="20">
        <v>0</v>
      </c>
      <c r="I437" s="17" t="s">
        <v>7</v>
      </c>
      <c r="J437" s="104">
        <f t="shared" si="13"/>
        <v>3271.7510000000002</v>
      </c>
    </row>
    <row r="438" spans="1:11" x14ac:dyDescent="0.25">
      <c r="A438" s="14">
        <v>7518</v>
      </c>
      <c r="B438" s="15" t="s">
        <v>196</v>
      </c>
      <c r="C438" s="19">
        <v>1357000</v>
      </c>
      <c r="D438" s="16">
        <v>57</v>
      </c>
      <c r="E438" s="17" t="s">
        <v>194</v>
      </c>
      <c r="F438" s="20">
        <v>1</v>
      </c>
      <c r="G438" s="20">
        <v>0</v>
      </c>
      <c r="H438" s="20">
        <v>0</v>
      </c>
      <c r="I438" s="17" t="s">
        <v>7</v>
      </c>
      <c r="J438" s="104">
        <f t="shared" si="13"/>
        <v>3088.5</v>
      </c>
    </row>
    <row r="439" spans="1:11" x14ac:dyDescent="0.25">
      <c r="A439" s="14">
        <v>8075</v>
      </c>
      <c r="B439" s="15" t="s">
        <v>101</v>
      </c>
      <c r="C439" s="19">
        <v>1574000</v>
      </c>
      <c r="D439" s="16">
        <v>4258</v>
      </c>
      <c r="E439" s="17" t="s">
        <v>102</v>
      </c>
      <c r="F439" s="20">
        <v>1</v>
      </c>
      <c r="G439" s="20">
        <v>0</v>
      </c>
      <c r="H439" s="20">
        <v>0</v>
      </c>
      <c r="I439" s="17" t="s">
        <v>7</v>
      </c>
      <c r="J439" s="104">
        <f t="shared" si="13"/>
        <v>2962.9009999999998</v>
      </c>
    </row>
    <row r="440" spans="1:11" x14ac:dyDescent="0.25">
      <c r="A440" s="14">
        <v>9738</v>
      </c>
      <c r="B440" s="15" t="s">
        <v>508</v>
      </c>
      <c r="C440" s="19">
        <v>95000</v>
      </c>
      <c r="D440" s="16">
        <v>1494</v>
      </c>
      <c r="E440" s="17" t="s">
        <v>112</v>
      </c>
      <c r="F440" s="20">
        <v>1</v>
      </c>
      <c r="G440" s="20">
        <v>0</v>
      </c>
      <c r="H440" s="20">
        <v>0</v>
      </c>
      <c r="I440" s="17" t="s">
        <v>7</v>
      </c>
      <c r="J440" s="104">
        <f t="shared" si="13"/>
        <v>2573.75</v>
      </c>
    </row>
    <row r="441" spans="1:11" x14ac:dyDescent="0.25">
      <c r="A441" s="14">
        <v>8067</v>
      </c>
      <c r="B441" s="15" t="s">
        <v>115</v>
      </c>
      <c r="C441" s="19">
        <v>233000</v>
      </c>
      <c r="D441" s="16">
        <v>836</v>
      </c>
      <c r="E441" s="17" t="s">
        <v>116</v>
      </c>
      <c r="F441" s="20">
        <v>1</v>
      </c>
      <c r="G441" s="20">
        <v>0</v>
      </c>
      <c r="H441" s="20">
        <v>0</v>
      </c>
      <c r="I441" s="17" t="s">
        <v>7</v>
      </c>
      <c r="J441" s="104">
        <f t="shared" si="13"/>
        <v>2521.2455</v>
      </c>
    </row>
    <row r="442" spans="1:11" x14ac:dyDescent="0.25">
      <c r="A442" s="14">
        <v>2801</v>
      </c>
      <c r="B442" s="15" t="s">
        <v>203</v>
      </c>
      <c r="C442" s="19">
        <v>793000</v>
      </c>
      <c r="D442" s="16">
        <v>7110</v>
      </c>
      <c r="E442" s="17" t="s">
        <v>194</v>
      </c>
      <c r="F442" s="20">
        <v>0</v>
      </c>
      <c r="G442" s="20">
        <v>1</v>
      </c>
      <c r="H442" s="20">
        <v>0</v>
      </c>
      <c r="I442" s="17" t="s">
        <v>8</v>
      </c>
      <c r="J442" s="104">
        <f t="shared" si="13"/>
        <v>2336.9650000000001</v>
      </c>
    </row>
    <row r="443" spans="1:11" x14ac:dyDescent="0.25">
      <c r="A443" s="14">
        <v>2821</v>
      </c>
      <c r="B443" s="15" t="s">
        <v>216</v>
      </c>
      <c r="C443" s="19">
        <v>952000</v>
      </c>
      <c r="D443" s="16">
        <v>9537</v>
      </c>
      <c r="E443" s="17" t="s">
        <v>210</v>
      </c>
      <c r="F443" s="20">
        <v>0</v>
      </c>
      <c r="G443" s="20">
        <v>1</v>
      </c>
      <c r="H443" s="20">
        <v>0</v>
      </c>
      <c r="I443" s="17" t="s">
        <v>8</v>
      </c>
      <c r="J443" s="104">
        <f t="shared" si="13"/>
        <v>2336.9650000000001</v>
      </c>
    </row>
    <row r="444" spans="1:11" x14ac:dyDescent="0.25">
      <c r="A444" s="14">
        <v>2803</v>
      </c>
      <c r="B444" s="15" t="s">
        <v>217</v>
      </c>
      <c r="C444" s="19">
        <v>874000</v>
      </c>
      <c r="D444" s="16">
        <v>8310</v>
      </c>
      <c r="E444" s="17" t="s">
        <v>194</v>
      </c>
      <c r="F444" s="20">
        <v>0</v>
      </c>
      <c r="G444" s="20">
        <v>1</v>
      </c>
      <c r="H444" s="20">
        <v>0</v>
      </c>
      <c r="I444" s="17" t="s">
        <v>8</v>
      </c>
      <c r="J444" s="104">
        <f t="shared" si="13"/>
        <v>2336.9650000000001</v>
      </c>
    </row>
    <row r="445" spans="1:11" x14ac:dyDescent="0.25">
      <c r="A445" s="14">
        <v>8072</v>
      </c>
      <c r="B445" s="15" t="s">
        <v>118</v>
      </c>
      <c r="C445" s="19">
        <v>300000</v>
      </c>
      <c r="D445" s="16">
        <v>1333</v>
      </c>
      <c r="E445" s="17" t="s">
        <v>71</v>
      </c>
      <c r="F445" s="20">
        <v>1</v>
      </c>
      <c r="G445" s="20">
        <v>0</v>
      </c>
      <c r="H445" s="20">
        <v>0</v>
      </c>
      <c r="I445" s="17" t="s">
        <v>7</v>
      </c>
      <c r="J445" s="104">
        <f t="shared" si="13"/>
        <v>2264.9</v>
      </c>
    </row>
    <row r="446" spans="1:11" x14ac:dyDescent="0.25">
      <c r="A446" s="14">
        <v>8077</v>
      </c>
      <c r="B446" s="15" t="s">
        <v>119</v>
      </c>
      <c r="C446" s="19">
        <v>475000</v>
      </c>
      <c r="D446" s="16">
        <v>1373</v>
      </c>
      <c r="E446" s="17" t="s">
        <v>104</v>
      </c>
      <c r="F446" s="20">
        <v>1</v>
      </c>
      <c r="G446" s="20">
        <v>0</v>
      </c>
      <c r="H446" s="20">
        <v>0</v>
      </c>
      <c r="I446" s="17" t="s">
        <v>7</v>
      </c>
      <c r="J446" s="104">
        <f t="shared" si="13"/>
        <v>2264.9</v>
      </c>
    </row>
    <row r="447" spans="1:11" x14ac:dyDescent="0.25">
      <c r="A447" s="14">
        <v>8078</v>
      </c>
      <c r="B447" s="15" t="s">
        <v>120</v>
      </c>
      <c r="C447" s="19">
        <v>475000</v>
      </c>
      <c r="D447" s="16">
        <v>1373</v>
      </c>
      <c r="E447" s="17" t="s">
        <v>104</v>
      </c>
      <c r="F447" s="20">
        <v>1</v>
      </c>
      <c r="G447" s="20">
        <v>0</v>
      </c>
      <c r="H447" s="20">
        <v>0</v>
      </c>
      <c r="I447" s="17" t="s">
        <v>7</v>
      </c>
      <c r="J447" s="104">
        <f t="shared" si="13"/>
        <v>2264.9</v>
      </c>
    </row>
    <row r="448" spans="1:11" x14ac:dyDescent="0.25">
      <c r="A448" s="111">
        <v>131</v>
      </c>
      <c r="B448" s="112" t="s">
        <v>51</v>
      </c>
      <c r="C448" s="113">
        <v>12993000</v>
      </c>
      <c r="D448" s="114">
        <v>35354</v>
      </c>
      <c r="E448" s="115" t="s">
        <v>52</v>
      </c>
      <c r="F448" s="116">
        <v>0.79</v>
      </c>
      <c r="G448" s="116">
        <v>0</v>
      </c>
      <c r="H448" s="116">
        <v>0.21</v>
      </c>
      <c r="I448" s="17" t="s">
        <v>7</v>
      </c>
      <c r="J448" s="104">
        <f t="shared" si="13"/>
        <v>2059</v>
      </c>
      <c r="K448" t="s">
        <v>711</v>
      </c>
    </row>
    <row r="449" spans="1:10" x14ac:dyDescent="0.25">
      <c r="A449" s="14">
        <v>448</v>
      </c>
      <c r="B449" s="15" t="s">
        <v>364</v>
      </c>
      <c r="C449" s="19">
        <v>16132000</v>
      </c>
      <c r="D449" s="16">
        <v>18551</v>
      </c>
      <c r="E449" s="17" t="s">
        <v>50</v>
      </c>
      <c r="F449" s="20">
        <v>1</v>
      </c>
      <c r="G449" s="20">
        <v>0</v>
      </c>
      <c r="H449" s="20">
        <v>0</v>
      </c>
      <c r="I449" s="17" t="s">
        <v>7</v>
      </c>
      <c r="J449" s="104">
        <f t="shared" si="13"/>
        <v>2059</v>
      </c>
    </row>
    <row r="450" spans="1:10" x14ac:dyDescent="0.25">
      <c r="A450" s="14">
        <v>9737</v>
      </c>
      <c r="B450" s="15" t="s">
        <v>489</v>
      </c>
      <c r="C450" s="19">
        <v>567000</v>
      </c>
      <c r="D450" s="16">
        <v>2042</v>
      </c>
      <c r="E450" s="17" t="s">
        <v>112</v>
      </c>
      <c r="F450" s="20">
        <v>1</v>
      </c>
      <c r="G450" s="20">
        <v>0</v>
      </c>
      <c r="H450" s="20">
        <v>0</v>
      </c>
      <c r="I450" s="17" t="s">
        <v>7</v>
      </c>
      <c r="J450" s="104">
        <f t="shared" si="13"/>
        <v>2059</v>
      </c>
    </row>
    <row r="451" spans="1:10" x14ac:dyDescent="0.25">
      <c r="A451" s="14">
        <v>247</v>
      </c>
      <c r="B451" s="15" t="s">
        <v>584</v>
      </c>
      <c r="C451" s="19">
        <v>199000</v>
      </c>
      <c r="D451" s="16">
        <v>1170</v>
      </c>
      <c r="E451" s="17" t="s">
        <v>585</v>
      </c>
      <c r="F451" s="20">
        <v>1</v>
      </c>
      <c r="G451" s="20">
        <v>0</v>
      </c>
      <c r="H451" s="20">
        <v>0</v>
      </c>
      <c r="I451" s="17" t="s">
        <v>7</v>
      </c>
      <c r="J451" s="104">
        <f t="shared" si="13"/>
        <v>2059</v>
      </c>
    </row>
    <row r="452" spans="1:10" x14ac:dyDescent="0.25">
      <c r="A452" s="14">
        <v>2400</v>
      </c>
      <c r="B452" s="15" t="s">
        <v>155</v>
      </c>
      <c r="C452" s="19">
        <v>3654000</v>
      </c>
      <c r="D452" s="16">
        <v>15664</v>
      </c>
      <c r="E452" s="17" t="s">
        <v>153</v>
      </c>
      <c r="F452" s="20">
        <v>1</v>
      </c>
      <c r="G452" s="20">
        <v>0</v>
      </c>
      <c r="H452" s="20">
        <v>0</v>
      </c>
      <c r="I452" s="17" t="s">
        <v>7</v>
      </c>
      <c r="J452" s="104">
        <f t="shared" si="13"/>
        <v>1168.4825000000001</v>
      </c>
    </row>
    <row r="453" spans="1:10" x14ac:dyDescent="0.25">
      <c r="A453" s="14">
        <v>8076</v>
      </c>
      <c r="B453" s="15" t="s">
        <v>103</v>
      </c>
      <c r="C453" s="19">
        <v>1233000</v>
      </c>
      <c r="D453" s="16">
        <v>3245</v>
      </c>
      <c r="E453" s="17" t="s">
        <v>104</v>
      </c>
      <c r="F453" s="20">
        <v>1</v>
      </c>
      <c r="G453" s="20">
        <v>0</v>
      </c>
      <c r="H453" s="20">
        <v>0</v>
      </c>
      <c r="I453" s="17" t="s">
        <v>7</v>
      </c>
      <c r="J453" s="104">
        <f t="shared" si="13"/>
        <v>489.01249999999999</v>
      </c>
    </row>
    <row r="454" spans="1:10" x14ac:dyDescent="0.25">
      <c r="A454" s="14">
        <v>599</v>
      </c>
      <c r="B454" s="15" t="s">
        <v>49</v>
      </c>
      <c r="C454" s="19">
        <v>13902000</v>
      </c>
      <c r="D454" s="16">
        <v>13238</v>
      </c>
      <c r="E454" s="17" t="s">
        <v>50</v>
      </c>
      <c r="F454" s="20">
        <v>1</v>
      </c>
      <c r="G454" s="20">
        <v>0</v>
      </c>
      <c r="H454" s="20">
        <v>0</v>
      </c>
      <c r="I454" s="17" t="s">
        <v>7</v>
      </c>
      <c r="J454" s="123">
        <f t="shared" si="13"/>
        <v>0</v>
      </c>
    </row>
    <row r="455" spans="1:10" x14ac:dyDescent="0.25">
      <c r="A455" s="14">
        <v>2163</v>
      </c>
      <c r="B455" s="15" t="s">
        <v>53</v>
      </c>
      <c r="C455" s="19">
        <v>639000</v>
      </c>
      <c r="D455" s="16">
        <v>2148</v>
      </c>
      <c r="E455" s="17" t="s">
        <v>54</v>
      </c>
      <c r="F455" s="20">
        <v>0</v>
      </c>
      <c r="G455" s="20">
        <v>1</v>
      </c>
      <c r="H455" s="20">
        <v>0</v>
      </c>
      <c r="I455" s="17" t="s">
        <v>8</v>
      </c>
      <c r="J455" s="123">
        <f t="shared" si="13"/>
        <v>0</v>
      </c>
    </row>
    <row r="456" spans="1:10" x14ac:dyDescent="0.25">
      <c r="A456" s="14">
        <v>326</v>
      </c>
      <c r="B456" s="15" t="s">
        <v>66</v>
      </c>
      <c r="C456" s="19">
        <v>173000</v>
      </c>
      <c r="D456" s="16">
        <v>720</v>
      </c>
      <c r="E456" s="17" t="s">
        <v>63</v>
      </c>
      <c r="F456" s="20">
        <v>1</v>
      </c>
      <c r="G456" s="20">
        <v>0</v>
      </c>
      <c r="H456" s="20">
        <v>0</v>
      </c>
      <c r="I456" s="17" t="s">
        <v>7</v>
      </c>
      <c r="J456" s="123">
        <f t="shared" si="13"/>
        <v>0</v>
      </c>
    </row>
    <row r="457" spans="1:10" x14ac:dyDescent="0.25">
      <c r="A457" s="14">
        <v>324</v>
      </c>
      <c r="B457" s="15" t="s">
        <v>67</v>
      </c>
      <c r="C457" s="19">
        <v>147000</v>
      </c>
      <c r="D457" s="16">
        <v>612</v>
      </c>
      <c r="E457" s="17" t="s">
        <v>34</v>
      </c>
      <c r="F457" s="20">
        <v>1</v>
      </c>
      <c r="G457" s="20">
        <v>0</v>
      </c>
      <c r="H457" s="20">
        <v>0</v>
      </c>
      <c r="I457" s="17" t="s">
        <v>7</v>
      </c>
      <c r="J457" s="123">
        <f t="shared" si="13"/>
        <v>0</v>
      </c>
    </row>
    <row r="458" spans="1:10" x14ac:dyDescent="0.25">
      <c r="A458" s="14">
        <v>7258</v>
      </c>
      <c r="B458" s="15" t="s">
        <v>72</v>
      </c>
      <c r="C458" s="19">
        <v>5770000</v>
      </c>
      <c r="D458" s="16">
        <v>1447</v>
      </c>
      <c r="E458" s="17" t="s">
        <v>73</v>
      </c>
      <c r="F458" s="20">
        <v>1</v>
      </c>
      <c r="G458" s="20">
        <v>0</v>
      </c>
      <c r="H458" s="20">
        <v>0</v>
      </c>
      <c r="I458" s="17" t="s">
        <v>7</v>
      </c>
      <c r="J458" s="123">
        <f t="shared" si="13"/>
        <v>0</v>
      </c>
    </row>
    <row r="459" spans="1:10" x14ac:dyDescent="0.25">
      <c r="A459" s="14">
        <v>8070</v>
      </c>
      <c r="B459" s="15" t="s">
        <v>109</v>
      </c>
      <c r="C459" s="19">
        <v>35000</v>
      </c>
      <c r="D459" s="16">
        <v>225</v>
      </c>
      <c r="E459" s="17" t="s">
        <v>110</v>
      </c>
      <c r="F459" s="20">
        <v>1</v>
      </c>
      <c r="G459" s="20">
        <v>0</v>
      </c>
      <c r="H459" s="20">
        <v>0</v>
      </c>
      <c r="I459" s="17" t="s">
        <v>7</v>
      </c>
      <c r="J459" s="123">
        <f t="shared" si="13"/>
        <v>0</v>
      </c>
    </row>
    <row r="460" spans="1:10" x14ac:dyDescent="0.25">
      <c r="A460" s="14">
        <v>8069</v>
      </c>
      <c r="B460" s="15" t="s">
        <v>111</v>
      </c>
      <c r="C460" s="19">
        <v>89000</v>
      </c>
      <c r="D460" s="16">
        <v>1320</v>
      </c>
      <c r="E460" s="17" t="s">
        <v>112</v>
      </c>
      <c r="F460" s="20">
        <v>1</v>
      </c>
      <c r="G460" s="20">
        <v>0</v>
      </c>
      <c r="H460" s="20">
        <v>0</v>
      </c>
      <c r="I460" s="17" t="s">
        <v>7</v>
      </c>
      <c r="J460" s="123">
        <f t="shared" si="13"/>
        <v>0</v>
      </c>
    </row>
    <row r="461" spans="1:10" x14ac:dyDescent="0.25">
      <c r="A461" s="14">
        <v>8071</v>
      </c>
      <c r="B461" s="15" t="s">
        <v>117</v>
      </c>
      <c r="C461" s="19">
        <v>300000</v>
      </c>
      <c r="D461" s="16">
        <v>1333</v>
      </c>
      <c r="E461" s="17" t="s">
        <v>71</v>
      </c>
      <c r="F461" s="20">
        <v>1</v>
      </c>
      <c r="G461" s="20">
        <v>0</v>
      </c>
      <c r="H461" s="20">
        <v>0</v>
      </c>
      <c r="I461" s="17" t="s">
        <v>7</v>
      </c>
      <c r="J461" s="123">
        <f t="shared" si="13"/>
        <v>0</v>
      </c>
    </row>
    <row r="462" spans="1:10" x14ac:dyDescent="0.25">
      <c r="A462" s="14">
        <v>8058</v>
      </c>
      <c r="B462" s="15" t="s">
        <v>121</v>
      </c>
      <c r="C462" s="19">
        <v>32000</v>
      </c>
      <c r="D462" s="16">
        <v>154</v>
      </c>
      <c r="E462" s="17" t="s">
        <v>100</v>
      </c>
      <c r="F462" s="20">
        <v>1</v>
      </c>
      <c r="G462" s="20">
        <v>0</v>
      </c>
      <c r="H462" s="20">
        <v>0</v>
      </c>
      <c r="I462" s="17" t="s">
        <v>7</v>
      </c>
      <c r="J462" s="123">
        <f t="shared" si="13"/>
        <v>0</v>
      </c>
    </row>
    <row r="463" spans="1:10" x14ac:dyDescent="0.25">
      <c r="A463" s="39">
        <v>8081</v>
      </c>
      <c r="B463" s="40" t="s">
        <v>713</v>
      </c>
      <c r="C463" s="41"/>
      <c r="D463" s="42"/>
      <c r="E463" s="43"/>
      <c r="F463" s="44">
        <v>1</v>
      </c>
      <c r="G463" s="44">
        <v>0</v>
      </c>
      <c r="H463" s="44">
        <v>0</v>
      </c>
      <c r="I463" s="43" t="s">
        <v>7</v>
      </c>
      <c r="J463" s="136">
        <v>0</v>
      </c>
    </row>
    <row r="464" spans="1:10" x14ac:dyDescent="0.25">
      <c r="A464" s="117">
        <v>2150</v>
      </c>
      <c r="B464" s="118" t="s">
        <v>129</v>
      </c>
      <c r="C464" s="119">
        <v>34998000</v>
      </c>
      <c r="D464" s="120">
        <v>209617</v>
      </c>
      <c r="E464" s="121" t="s">
        <v>130</v>
      </c>
      <c r="F464" s="122">
        <v>0.04</v>
      </c>
      <c r="G464" s="122">
        <v>0.96</v>
      </c>
      <c r="H464" s="122">
        <v>0</v>
      </c>
      <c r="I464" s="17" t="s">
        <v>8</v>
      </c>
      <c r="J464" s="123">
        <f t="shared" ref="J464:J492" si="14">VLOOKUP(A464,RANGE2,9,FALSE())</f>
        <v>0</v>
      </c>
    </row>
    <row r="465" spans="1:10" x14ac:dyDescent="0.25">
      <c r="A465" s="14">
        <v>2401</v>
      </c>
      <c r="B465" s="15" t="s">
        <v>148</v>
      </c>
      <c r="C465" s="19">
        <v>117000</v>
      </c>
      <c r="D465" s="16">
        <v>392</v>
      </c>
      <c r="E465" s="17" t="s">
        <v>149</v>
      </c>
      <c r="F465" s="20">
        <v>1</v>
      </c>
      <c r="G465" s="20">
        <v>0</v>
      </c>
      <c r="H465" s="20">
        <v>0</v>
      </c>
      <c r="I465" s="17" t="s">
        <v>7</v>
      </c>
      <c r="J465" s="123">
        <f t="shared" si="14"/>
        <v>0</v>
      </c>
    </row>
    <row r="466" spans="1:10" x14ac:dyDescent="0.25">
      <c r="A466" s="14">
        <v>2404</v>
      </c>
      <c r="B466" s="15" t="s">
        <v>150</v>
      </c>
      <c r="C466" s="19">
        <v>246000</v>
      </c>
      <c r="D466" s="16">
        <v>1023</v>
      </c>
      <c r="E466" s="17" t="s">
        <v>151</v>
      </c>
      <c r="F466" s="20">
        <v>1</v>
      </c>
      <c r="G466" s="20">
        <v>0</v>
      </c>
      <c r="H466" s="20">
        <v>0</v>
      </c>
      <c r="I466" s="17" t="s">
        <v>7</v>
      </c>
      <c r="J466" s="123">
        <f t="shared" si="14"/>
        <v>0</v>
      </c>
    </row>
    <row r="467" spans="1:10" x14ac:dyDescent="0.25">
      <c r="A467" s="14">
        <v>2403</v>
      </c>
      <c r="B467" s="15" t="s">
        <v>152</v>
      </c>
      <c r="C467" s="19">
        <v>231000</v>
      </c>
      <c r="D467" s="16">
        <v>1036</v>
      </c>
      <c r="E467" s="17" t="s">
        <v>153</v>
      </c>
      <c r="F467" s="20">
        <v>1</v>
      </c>
      <c r="G467" s="20">
        <v>0</v>
      </c>
      <c r="H467" s="20">
        <v>0</v>
      </c>
      <c r="I467" s="17" t="s">
        <v>7</v>
      </c>
      <c r="J467" s="123">
        <f t="shared" si="14"/>
        <v>0</v>
      </c>
    </row>
    <row r="468" spans="1:10" x14ac:dyDescent="0.25">
      <c r="A468" s="14">
        <v>447</v>
      </c>
      <c r="B468" s="15" t="s">
        <v>156</v>
      </c>
      <c r="C468" s="19">
        <v>1632000</v>
      </c>
      <c r="D468" s="16">
        <v>2966</v>
      </c>
      <c r="E468" s="17" t="s">
        <v>79</v>
      </c>
      <c r="F468" s="20">
        <v>1</v>
      </c>
      <c r="G468" s="20">
        <v>0</v>
      </c>
      <c r="H468" s="20">
        <v>0</v>
      </c>
      <c r="I468" s="17" t="s">
        <v>7</v>
      </c>
      <c r="J468" s="123">
        <f t="shared" si="14"/>
        <v>0</v>
      </c>
    </row>
    <row r="469" spans="1:10" x14ac:dyDescent="0.25">
      <c r="A469" s="14">
        <v>7140</v>
      </c>
      <c r="B469" s="15" t="s">
        <v>161</v>
      </c>
      <c r="C469" s="19">
        <v>6954000</v>
      </c>
      <c r="D469" s="16">
        <v>2595</v>
      </c>
      <c r="E469" s="17" t="s">
        <v>162</v>
      </c>
      <c r="F469" s="20">
        <v>1</v>
      </c>
      <c r="G469" s="20">
        <v>0</v>
      </c>
      <c r="H469" s="20">
        <v>0</v>
      </c>
      <c r="I469" s="17" t="s">
        <v>7</v>
      </c>
      <c r="J469" s="123">
        <f t="shared" si="14"/>
        <v>0</v>
      </c>
    </row>
    <row r="470" spans="1:10" x14ac:dyDescent="0.25">
      <c r="A470" s="14">
        <v>1189</v>
      </c>
      <c r="B470" s="106" t="s">
        <v>163</v>
      </c>
      <c r="C470" s="107">
        <v>225000</v>
      </c>
      <c r="D470" s="108">
        <v>252</v>
      </c>
      <c r="E470" s="109" t="s">
        <v>164</v>
      </c>
      <c r="F470" s="110">
        <v>0.5</v>
      </c>
      <c r="G470" s="110">
        <v>0</v>
      </c>
      <c r="H470" s="110">
        <v>0.5</v>
      </c>
      <c r="I470" s="17" t="s">
        <v>7</v>
      </c>
      <c r="J470" s="123">
        <f t="shared" si="14"/>
        <v>0</v>
      </c>
    </row>
    <row r="471" spans="1:10" x14ac:dyDescent="0.25">
      <c r="A471" s="14">
        <v>7101</v>
      </c>
      <c r="B471" s="15" t="s">
        <v>185</v>
      </c>
      <c r="C471" s="19">
        <v>8313000</v>
      </c>
      <c r="D471" s="16">
        <v>3084</v>
      </c>
      <c r="E471" s="17" t="s">
        <v>162</v>
      </c>
      <c r="F471" s="20">
        <v>1</v>
      </c>
      <c r="G471" s="20">
        <v>0</v>
      </c>
      <c r="H471" s="20">
        <v>0</v>
      </c>
      <c r="I471" s="17" t="s">
        <v>7</v>
      </c>
      <c r="J471" s="123">
        <f t="shared" si="14"/>
        <v>0</v>
      </c>
    </row>
    <row r="472" spans="1:10" x14ac:dyDescent="0.25">
      <c r="A472" s="14">
        <v>1194</v>
      </c>
      <c r="B472" s="15" t="s">
        <v>187</v>
      </c>
      <c r="C472" s="19">
        <v>16418000</v>
      </c>
      <c r="D472" s="16">
        <v>62242</v>
      </c>
      <c r="E472" s="17" t="s">
        <v>188</v>
      </c>
      <c r="F472" s="20">
        <v>1</v>
      </c>
      <c r="G472" s="20">
        <v>0</v>
      </c>
      <c r="H472" s="20">
        <v>0</v>
      </c>
      <c r="I472" s="17" t="s">
        <v>7</v>
      </c>
      <c r="J472" s="104">
        <f t="shared" si="14"/>
        <v>0</v>
      </c>
    </row>
    <row r="473" spans="1:10" x14ac:dyDescent="0.25">
      <c r="A473" s="14">
        <v>217</v>
      </c>
      <c r="B473" s="15" t="s">
        <v>192</v>
      </c>
      <c r="C473" s="19">
        <v>54620000</v>
      </c>
      <c r="D473" s="16">
        <v>94215</v>
      </c>
      <c r="E473" s="17">
        <v>2024</v>
      </c>
      <c r="F473" s="20">
        <v>1</v>
      </c>
      <c r="G473" s="20">
        <v>0</v>
      </c>
      <c r="H473" s="20">
        <v>0</v>
      </c>
      <c r="I473" s="17" t="s">
        <v>7</v>
      </c>
      <c r="J473" s="104">
        <f t="shared" si="14"/>
        <v>0</v>
      </c>
    </row>
    <row r="474" spans="1:10" x14ac:dyDescent="0.25">
      <c r="A474" s="14">
        <v>7516</v>
      </c>
      <c r="B474" s="15" t="s">
        <v>193</v>
      </c>
      <c r="C474" s="19">
        <v>1357000</v>
      </c>
      <c r="D474" s="16">
        <v>57</v>
      </c>
      <c r="E474" s="17" t="s">
        <v>194</v>
      </c>
      <c r="F474" s="20">
        <v>1</v>
      </c>
      <c r="G474" s="20">
        <v>0</v>
      </c>
      <c r="H474" s="20">
        <v>0</v>
      </c>
      <c r="I474" s="17" t="s">
        <v>7</v>
      </c>
      <c r="J474" s="123">
        <f t="shared" si="14"/>
        <v>0</v>
      </c>
    </row>
    <row r="475" spans="1:10" x14ac:dyDescent="0.25">
      <c r="A475" s="14">
        <v>7517</v>
      </c>
      <c r="B475" s="15" t="s">
        <v>195</v>
      </c>
      <c r="C475" s="19">
        <v>1357000</v>
      </c>
      <c r="D475" s="16">
        <v>57</v>
      </c>
      <c r="E475" s="17" t="s">
        <v>194</v>
      </c>
      <c r="F475" s="20">
        <v>1</v>
      </c>
      <c r="G475" s="20">
        <v>0</v>
      </c>
      <c r="H475" s="20">
        <v>0</v>
      </c>
      <c r="I475" s="17" t="s">
        <v>7</v>
      </c>
      <c r="J475" s="123">
        <f t="shared" si="14"/>
        <v>0</v>
      </c>
    </row>
    <row r="476" spans="1:10" x14ac:dyDescent="0.25">
      <c r="A476" s="14">
        <v>7526</v>
      </c>
      <c r="B476" s="15" t="s">
        <v>197</v>
      </c>
      <c r="C476" s="19">
        <v>1357000</v>
      </c>
      <c r="D476" s="16">
        <v>57</v>
      </c>
      <c r="E476" s="17" t="s">
        <v>194</v>
      </c>
      <c r="F476" s="20">
        <v>1</v>
      </c>
      <c r="G476" s="20">
        <v>0</v>
      </c>
      <c r="H476" s="20">
        <v>0</v>
      </c>
      <c r="I476" s="17" t="s">
        <v>7</v>
      </c>
      <c r="J476" s="123">
        <f t="shared" si="14"/>
        <v>0</v>
      </c>
    </row>
    <row r="477" spans="1:10" x14ac:dyDescent="0.25">
      <c r="A477" s="14">
        <v>7519</v>
      </c>
      <c r="B477" s="15" t="s">
        <v>198</v>
      </c>
      <c r="C477" s="19">
        <v>1357000</v>
      </c>
      <c r="D477" s="16">
        <v>57</v>
      </c>
      <c r="E477" s="17" t="s">
        <v>194</v>
      </c>
      <c r="F477" s="20">
        <v>1</v>
      </c>
      <c r="G477" s="20">
        <v>0</v>
      </c>
      <c r="H477" s="20">
        <v>0</v>
      </c>
      <c r="I477" s="17" t="s">
        <v>7</v>
      </c>
      <c r="J477" s="123">
        <f t="shared" si="14"/>
        <v>0</v>
      </c>
    </row>
    <row r="478" spans="1:10" x14ac:dyDescent="0.25">
      <c r="A478" s="14">
        <v>7520</v>
      </c>
      <c r="B478" s="15" t="s">
        <v>199</v>
      </c>
      <c r="C478" s="19">
        <v>1357000</v>
      </c>
      <c r="D478" s="16">
        <v>57</v>
      </c>
      <c r="E478" s="17" t="s">
        <v>194</v>
      </c>
      <c r="F478" s="20">
        <v>1</v>
      </c>
      <c r="G478" s="20">
        <v>0</v>
      </c>
      <c r="H478" s="20">
        <v>0</v>
      </c>
      <c r="I478" s="17" t="s">
        <v>7</v>
      </c>
      <c r="J478" s="123">
        <f t="shared" si="14"/>
        <v>0</v>
      </c>
    </row>
    <row r="479" spans="1:10" x14ac:dyDescent="0.25">
      <c r="A479" s="14">
        <v>7521</v>
      </c>
      <c r="B479" s="15" t="s">
        <v>200</v>
      </c>
      <c r="C479" s="19">
        <v>1357000</v>
      </c>
      <c r="D479" s="16">
        <v>57</v>
      </c>
      <c r="E479" s="17" t="s">
        <v>194</v>
      </c>
      <c r="F479" s="20">
        <v>1</v>
      </c>
      <c r="G479" s="20">
        <v>0</v>
      </c>
      <c r="H479" s="20">
        <v>0</v>
      </c>
      <c r="I479" s="17" t="s">
        <v>7</v>
      </c>
      <c r="J479" s="123">
        <f t="shared" si="14"/>
        <v>0</v>
      </c>
    </row>
    <row r="480" spans="1:10" x14ac:dyDescent="0.25">
      <c r="A480" s="14">
        <v>7522</v>
      </c>
      <c r="B480" s="15" t="s">
        <v>201</v>
      </c>
      <c r="C480" s="19">
        <v>1357000</v>
      </c>
      <c r="D480" s="16">
        <v>57</v>
      </c>
      <c r="E480" s="17" t="s">
        <v>194</v>
      </c>
      <c r="F480" s="20">
        <v>1</v>
      </c>
      <c r="G480" s="20">
        <v>0</v>
      </c>
      <c r="H480" s="20">
        <v>0</v>
      </c>
      <c r="I480" s="17" t="s">
        <v>7</v>
      </c>
      <c r="J480" s="123">
        <f t="shared" si="14"/>
        <v>0</v>
      </c>
    </row>
    <row r="481" spans="1:10" x14ac:dyDescent="0.25">
      <c r="A481" s="14">
        <v>7523</v>
      </c>
      <c r="B481" s="15" t="s">
        <v>202</v>
      </c>
      <c r="C481" s="19">
        <v>1357000</v>
      </c>
      <c r="D481" s="16">
        <v>57</v>
      </c>
      <c r="E481" s="17" t="s">
        <v>194</v>
      </c>
      <c r="F481" s="20">
        <v>1</v>
      </c>
      <c r="G481" s="20">
        <v>0</v>
      </c>
      <c r="H481" s="20">
        <v>0</v>
      </c>
      <c r="I481" s="17" t="s">
        <v>7</v>
      </c>
      <c r="J481" s="123">
        <f t="shared" si="14"/>
        <v>0</v>
      </c>
    </row>
    <row r="482" spans="1:10" x14ac:dyDescent="0.25">
      <c r="A482" s="14">
        <v>2819</v>
      </c>
      <c r="B482" s="15" t="s">
        <v>214</v>
      </c>
      <c r="C482" s="19">
        <v>952000</v>
      </c>
      <c r="D482" s="16">
        <v>10093</v>
      </c>
      <c r="E482" s="17" t="s">
        <v>210</v>
      </c>
      <c r="F482" s="20">
        <v>0</v>
      </c>
      <c r="G482" s="20">
        <v>1</v>
      </c>
      <c r="H482" s="20">
        <v>0</v>
      </c>
      <c r="I482" s="17" t="s">
        <v>8</v>
      </c>
      <c r="J482" s="123">
        <f t="shared" si="14"/>
        <v>0</v>
      </c>
    </row>
    <row r="483" spans="1:10" x14ac:dyDescent="0.25">
      <c r="A483" s="14">
        <v>7500</v>
      </c>
      <c r="B483" s="15" t="s">
        <v>225</v>
      </c>
      <c r="C483" s="19">
        <v>3792000</v>
      </c>
      <c r="D483" s="16">
        <v>550</v>
      </c>
      <c r="E483" s="17" t="s">
        <v>194</v>
      </c>
      <c r="F483" s="20">
        <v>1</v>
      </c>
      <c r="G483" s="20">
        <v>0</v>
      </c>
      <c r="H483" s="20">
        <v>0</v>
      </c>
      <c r="I483" s="17" t="s">
        <v>7</v>
      </c>
      <c r="J483" s="123">
        <f t="shared" si="14"/>
        <v>0</v>
      </c>
    </row>
    <row r="484" spans="1:10" x14ac:dyDescent="0.25">
      <c r="A484" s="14">
        <v>551</v>
      </c>
      <c r="B484" s="15" t="s">
        <v>234</v>
      </c>
      <c r="C484" s="19">
        <v>31526000</v>
      </c>
      <c r="D484" s="16">
        <v>79949</v>
      </c>
      <c r="E484" s="17" t="s">
        <v>77</v>
      </c>
      <c r="F484" s="20">
        <v>1</v>
      </c>
      <c r="G484" s="20">
        <v>0</v>
      </c>
      <c r="H484" s="20">
        <v>0</v>
      </c>
      <c r="I484" s="17" t="s">
        <v>7</v>
      </c>
      <c r="J484" s="123">
        <f t="shared" si="14"/>
        <v>0</v>
      </c>
    </row>
    <row r="485" spans="1:10" x14ac:dyDescent="0.25">
      <c r="A485" s="14">
        <v>552</v>
      </c>
      <c r="B485" s="15" t="s">
        <v>235</v>
      </c>
      <c r="C485" s="19">
        <v>20837000</v>
      </c>
      <c r="D485" s="16">
        <v>47218</v>
      </c>
      <c r="E485" s="17" t="s">
        <v>77</v>
      </c>
      <c r="F485" s="20">
        <v>1</v>
      </c>
      <c r="G485" s="20">
        <v>0</v>
      </c>
      <c r="H485" s="20">
        <v>0</v>
      </c>
      <c r="I485" s="17" t="s">
        <v>7</v>
      </c>
      <c r="J485" s="123">
        <f t="shared" si="14"/>
        <v>0</v>
      </c>
    </row>
    <row r="486" spans="1:10" x14ac:dyDescent="0.25">
      <c r="A486" s="14">
        <v>554</v>
      </c>
      <c r="B486" s="15" t="s">
        <v>236</v>
      </c>
      <c r="C486" s="19">
        <v>14470000</v>
      </c>
      <c r="D486" s="16">
        <v>36450</v>
      </c>
      <c r="E486" s="17" t="s">
        <v>77</v>
      </c>
      <c r="F486" s="20">
        <v>1</v>
      </c>
      <c r="G486" s="20">
        <v>0</v>
      </c>
      <c r="H486" s="20">
        <v>0</v>
      </c>
      <c r="I486" s="17" t="s">
        <v>7</v>
      </c>
      <c r="J486" s="123">
        <f t="shared" si="14"/>
        <v>0</v>
      </c>
    </row>
    <row r="487" spans="1:10" x14ac:dyDescent="0.25">
      <c r="A487" s="117">
        <v>90</v>
      </c>
      <c r="B487" s="118" t="s">
        <v>247</v>
      </c>
      <c r="C487" s="119">
        <v>951000</v>
      </c>
      <c r="D487" s="120">
        <v>2688</v>
      </c>
      <c r="E487" s="121" t="s">
        <v>248</v>
      </c>
      <c r="F487" s="122">
        <v>0.41</v>
      </c>
      <c r="G487" s="122">
        <v>0.59</v>
      </c>
      <c r="H487" s="122">
        <v>0</v>
      </c>
      <c r="I487" s="17" t="s">
        <v>7</v>
      </c>
      <c r="J487" s="123">
        <f t="shared" si="14"/>
        <v>0</v>
      </c>
    </row>
    <row r="488" spans="1:10" x14ac:dyDescent="0.25">
      <c r="A488" s="14">
        <v>2387</v>
      </c>
      <c r="B488" s="15" t="s">
        <v>259</v>
      </c>
      <c r="C488" s="19">
        <v>1056000</v>
      </c>
      <c r="D488" s="16">
        <v>8042</v>
      </c>
      <c r="E488" s="17" t="s">
        <v>48</v>
      </c>
      <c r="F488" s="20">
        <v>0</v>
      </c>
      <c r="G488" s="20">
        <v>1</v>
      </c>
      <c r="H488" s="20">
        <v>0</v>
      </c>
      <c r="I488" s="17" t="s">
        <v>8</v>
      </c>
      <c r="J488" s="123">
        <f t="shared" si="14"/>
        <v>0</v>
      </c>
    </row>
    <row r="489" spans="1:10" x14ac:dyDescent="0.25">
      <c r="A489" s="14">
        <v>2388</v>
      </c>
      <c r="B489" s="15" t="s">
        <v>260</v>
      </c>
      <c r="C489" s="19">
        <v>3744000</v>
      </c>
      <c r="D489" s="16">
        <v>23741</v>
      </c>
      <c r="E489" s="17" t="s">
        <v>48</v>
      </c>
      <c r="F489" s="20">
        <v>0</v>
      </c>
      <c r="G489" s="20">
        <v>1</v>
      </c>
      <c r="H489" s="20">
        <v>0</v>
      </c>
      <c r="I489" s="17" t="s">
        <v>8</v>
      </c>
      <c r="J489" s="123">
        <f t="shared" si="14"/>
        <v>0</v>
      </c>
    </row>
    <row r="490" spans="1:10" x14ac:dyDescent="0.25">
      <c r="A490" s="14">
        <v>449</v>
      </c>
      <c r="B490" s="15" t="s">
        <v>264</v>
      </c>
      <c r="C490" s="19">
        <v>17281000</v>
      </c>
      <c r="D490" s="16">
        <v>22767</v>
      </c>
      <c r="E490" s="17" t="s">
        <v>265</v>
      </c>
      <c r="F490" s="20">
        <v>1</v>
      </c>
      <c r="G490" s="20">
        <v>0</v>
      </c>
      <c r="H490" s="20">
        <v>0</v>
      </c>
      <c r="I490" s="17" t="s">
        <v>7</v>
      </c>
      <c r="J490" s="123">
        <f t="shared" si="14"/>
        <v>0</v>
      </c>
    </row>
    <row r="491" spans="1:10" x14ac:dyDescent="0.25">
      <c r="A491" s="14">
        <v>2043</v>
      </c>
      <c r="B491" s="15" t="s">
        <v>272</v>
      </c>
      <c r="C491" s="19">
        <v>109000</v>
      </c>
      <c r="D491" s="16">
        <v>287</v>
      </c>
      <c r="E491" s="17" t="s">
        <v>231</v>
      </c>
      <c r="F491" s="20">
        <v>1</v>
      </c>
      <c r="G491" s="20">
        <v>0</v>
      </c>
      <c r="H491" s="20">
        <v>0</v>
      </c>
      <c r="I491" s="17" t="s">
        <v>7</v>
      </c>
      <c r="J491" s="123">
        <f t="shared" si="14"/>
        <v>0</v>
      </c>
    </row>
    <row r="492" spans="1:10" x14ac:dyDescent="0.25">
      <c r="A492" s="14">
        <v>82</v>
      </c>
      <c r="B492" s="15" t="s">
        <v>276</v>
      </c>
      <c r="C492" s="19">
        <v>102334000</v>
      </c>
      <c r="D492" s="16">
        <v>319397</v>
      </c>
      <c r="E492" s="17" t="s">
        <v>277</v>
      </c>
      <c r="F492" s="20">
        <v>1</v>
      </c>
      <c r="G492" s="20">
        <v>0</v>
      </c>
      <c r="H492" s="20">
        <v>0</v>
      </c>
      <c r="I492" s="17" t="s">
        <v>7</v>
      </c>
      <c r="J492" s="104">
        <f t="shared" si="14"/>
        <v>0</v>
      </c>
    </row>
    <row r="493" spans="1:10" x14ac:dyDescent="0.25">
      <c r="A493" s="14">
        <v>698</v>
      </c>
      <c r="B493" s="15" t="s">
        <v>281</v>
      </c>
      <c r="C493" s="19">
        <v>24000</v>
      </c>
      <c r="D493" s="16">
        <v>100</v>
      </c>
      <c r="E493" s="17" t="s">
        <v>282</v>
      </c>
      <c r="F493" s="20">
        <v>1</v>
      </c>
      <c r="G493" s="20">
        <v>0</v>
      </c>
      <c r="H493" s="20">
        <v>0</v>
      </c>
      <c r="I493" s="17" t="s">
        <v>7</v>
      </c>
      <c r="J493" s="104">
        <v>0</v>
      </c>
    </row>
    <row r="494" spans="1:10" x14ac:dyDescent="0.25">
      <c r="A494" s="14">
        <v>1686</v>
      </c>
      <c r="B494" s="15" t="s">
        <v>284</v>
      </c>
      <c r="C494" s="19">
        <v>1412000</v>
      </c>
      <c r="D494" s="16">
        <v>5867</v>
      </c>
      <c r="E494" s="17" t="s">
        <v>164</v>
      </c>
      <c r="F494" s="20">
        <v>1</v>
      </c>
      <c r="G494" s="20">
        <v>0</v>
      </c>
      <c r="H494" s="20">
        <v>0</v>
      </c>
      <c r="I494" s="17" t="s">
        <v>7</v>
      </c>
      <c r="J494" s="123">
        <f>VLOOKUP(A494,RANGE2,9,FALSE())</f>
        <v>0</v>
      </c>
    </row>
    <row r="495" spans="1:10" x14ac:dyDescent="0.25">
      <c r="A495" s="14">
        <v>702</v>
      </c>
      <c r="B495" s="15" t="s">
        <v>289</v>
      </c>
      <c r="C495" s="19">
        <v>59000</v>
      </c>
      <c r="D495" s="16">
        <v>140</v>
      </c>
      <c r="E495" s="17" t="s">
        <v>229</v>
      </c>
      <c r="F495" s="20">
        <v>1</v>
      </c>
      <c r="G495" s="20">
        <v>0</v>
      </c>
      <c r="H495" s="20">
        <v>0</v>
      </c>
      <c r="I495" s="17" t="s">
        <v>7</v>
      </c>
      <c r="J495" s="123">
        <f>VLOOKUP(A495,RANGE2,9,FALSE())</f>
        <v>0</v>
      </c>
    </row>
    <row r="496" spans="1:10" x14ac:dyDescent="0.25">
      <c r="A496" s="14">
        <v>2569</v>
      </c>
      <c r="B496" s="15" t="s">
        <v>296</v>
      </c>
      <c r="C496" s="19">
        <v>89000</v>
      </c>
      <c r="D496" s="16">
        <v>782</v>
      </c>
      <c r="E496" s="17" t="s">
        <v>297</v>
      </c>
      <c r="F496" s="20">
        <v>0</v>
      </c>
      <c r="G496" s="20">
        <v>1</v>
      </c>
      <c r="H496" s="20">
        <v>0</v>
      </c>
      <c r="I496" s="17" t="s">
        <v>8</v>
      </c>
      <c r="J496" s="123">
        <f>VLOOKUP(A496,RANGE2,9,FALSE())</f>
        <v>0</v>
      </c>
    </row>
    <row r="497" spans="1:11" x14ac:dyDescent="0.25">
      <c r="A497" s="14">
        <v>2568</v>
      </c>
      <c r="B497" s="15" t="s">
        <v>298</v>
      </c>
      <c r="C497" s="19">
        <v>89000</v>
      </c>
      <c r="D497" s="16">
        <v>825</v>
      </c>
      <c r="E497" s="17" t="s">
        <v>297</v>
      </c>
      <c r="F497" s="20">
        <v>0</v>
      </c>
      <c r="G497" s="20">
        <v>1</v>
      </c>
      <c r="H497" s="20">
        <v>0</v>
      </c>
      <c r="I497" s="17" t="s">
        <v>8</v>
      </c>
      <c r="J497" s="123">
        <f>VLOOKUP(A497,RANGE2,9,FALSE())</f>
        <v>0</v>
      </c>
    </row>
    <row r="498" spans="1:11" x14ac:dyDescent="0.25">
      <c r="A498" s="14">
        <v>238</v>
      </c>
      <c r="B498" s="15" t="s">
        <v>309</v>
      </c>
      <c r="C498" s="19">
        <v>2986000</v>
      </c>
      <c r="D498" s="16">
        <v>10491</v>
      </c>
      <c r="E498" s="17" t="s">
        <v>265</v>
      </c>
      <c r="F498" s="20">
        <v>1</v>
      </c>
      <c r="G498" s="20">
        <v>0</v>
      </c>
      <c r="H498" s="20">
        <v>0</v>
      </c>
      <c r="I498" s="17" t="s">
        <v>7</v>
      </c>
      <c r="J498" s="123">
        <v>0</v>
      </c>
    </row>
    <row r="499" spans="1:11" x14ac:dyDescent="0.25">
      <c r="A499" s="14">
        <v>2152</v>
      </c>
      <c r="B499" s="15" t="s">
        <v>326</v>
      </c>
      <c r="C499" s="19">
        <v>72988091</v>
      </c>
      <c r="D499" s="16">
        <v>197562</v>
      </c>
      <c r="E499" s="17">
        <v>2024</v>
      </c>
      <c r="F499" s="20">
        <v>0</v>
      </c>
      <c r="G499" s="20">
        <v>1</v>
      </c>
      <c r="H499" s="20">
        <v>0</v>
      </c>
      <c r="I499" s="17" t="s">
        <v>8</v>
      </c>
      <c r="J499" s="104">
        <f>VLOOKUP(A499,RANGE2,9,FALSE())</f>
        <v>0</v>
      </c>
    </row>
    <row r="500" spans="1:11" x14ac:dyDescent="0.25">
      <c r="A500" s="14">
        <v>7102</v>
      </c>
      <c r="B500" s="15" t="s">
        <v>347</v>
      </c>
      <c r="C500" s="19">
        <v>75000</v>
      </c>
      <c r="D500" s="16">
        <v>973</v>
      </c>
      <c r="E500" s="17" t="s">
        <v>265</v>
      </c>
      <c r="F500" s="20">
        <v>1</v>
      </c>
      <c r="G500" s="20">
        <v>0</v>
      </c>
      <c r="H500" s="20">
        <v>0</v>
      </c>
      <c r="I500" s="17" t="s">
        <v>7</v>
      </c>
      <c r="J500" s="123">
        <f>VLOOKUP(A500,RANGE2,9,FALSE())</f>
        <v>0</v>
      </c>
    </row>
    <row r="501" spans="1:11" x14ac:dyDescent="0.25">
      <c r="A501" s="14">
        <v>356</v>
      </c>
      <c r="B501" s="15" t="s">
        <v>350</v>
      </c>
      <c r="C501" s="19">
        <v>4038000</v>
      </c>
      <c r="D501" s="16">
        <v>15576</v>
      </c>
      <c r="E501" s="17" t="s">
        <v>339</v>
      </c>
      <c r="F501" s="20">
        <v>1</v>
      </c>
      <c r="G501" s="20">
        <v>0</v>
      </c>
      <c r="H501" s="20">
        <v>0</v>
      </c>
      <c r="I501" s="17" t="s">
        <v>7</v>
      </c>
      <c r="J501" s="123">
        <f>VLOOKUP(A501,RANGE2,9,FALSE())</f>
        <v>0</v>
      </c>
    </row>
    <row r="502" spans="1:11" x14ac:dyDescent="0.25">
      <c r="A502" s="14">
        <v>10</v>
      </c>
      <c r="B502" s="15" t="s">
        <v>360</v>
      </c>
      <c r="C502" s="19">
        <v>1471000</v>
      </c>
      <c r="D502" s="16">
        <v>3325</v>
      </c>
      <c r="E502" s="17" t="s">
        <v>231</v>
      </c>
      <c r="F502" s="20">
        <v>1</v>
      </c>
      <c r="G502" s="20">
        <v>0</v>
      </c>
      <c r="H502" s="20">
        <v>0</v>
      </c>
      <c r="I502" s="17" t="s">
        <v>7</v>
      </c>
      <c r="J502" s="123">
        <f>VLOOKUP(A502,RANGE2,9,FALSE())</f>
        <v>0</v>
      </c>
    </row>
    <row r="503" spans="1:11" x14ac:dyDescent="0.25">
      <c r="A503" s="14">
        <v>529</v>
      </c>
      <c r="B503" s="15" t="s">
        <v>365</v>
      </c>
      <c r="C503" s="19">
        <v>3697000</v>
      </c>
      <c r="D503" s="16">
        <v>6618</v>
      </c>
      <c r="E503" s="17" t="s">
        <v>180</v>
      </c>
      <c r="F503" s="20">
        <v>1</v>
      </c>
      <c r="G503" s="20">
        <v>0</v>
      </c>
      <c r="H503" s="20">
        <v>0</v>
      </c>
      <c r="I503" s="17" t="s">
        <v>7</v>
      </c>
      <c r="J503" s="123">
        <v>0</v>
      </c>
    </row>
    <row r="504" spans="1:11" x14ac:dyDescent="0.25">
      <c r="A504" s="14">
        <v>443</v>
      </c>
      <c r="B504" s="15" t="s">
        <v>368</v>
      </c>
      <c r="C504" s="19">
        <v>93000</v>
      </c>
      <c r="D504" s="16">
        <v>385</v>
      </c>
      <c r="E504" s="17" t="s">
        <v>227</v>
      </c>
      <c r="F504" s="20">
        <v>1</v>
      </c>
      <c r="G504" s="20">
        <v>0</v>
      </c>
      <c r="H504" s="20">
        <v>0</v>
      </c>
      <c r="I504" s="17" t="s">
        <v>7</v>
      </c>
      <c r="J504" s="104">
        <f>VLOOKUP(A504,RANGE2,9,FALSE())</f>
        <v>0</v>
      </c>
    </row>
    <row r="505" spans="1:11" x14ac:dyDescent="0.25">
      <c r="A505" s="14">
        <v>1603</v>
      </c>
      <c r="B505" s="15" t="s">
        <v>369</v>
      </c>
      <c r="C505" s="19">
        <v>15320000</v>
      </c>
      <c r="D505" s="16">
        <v>15273</v>
      </c>
      <c r="E505" s="17" t="s">
        <v>370</v>
      </c>
      <c r="F505" s="20">
        <v>0</v>
      </c>
      <c r="G505" s="20">
        <v>0</v>
      </c>
      <c r="H505" s="20">
        <v>1</v>
      </c>
      <c r="I505" s="17" t="s">
        <v>7</v>
      </c>
      <c r="J505" s="104">
        <f>VLOOKUP(A505,RANGE2,9,FALSE())</f>
        <v>0</v>
      </c>
    </row>
    <row r="506" spans="1:11" x14ac:dyDescent="0.25">
      <c r="A506" s="14">
        <v>1605</v>
      </c>
      <c r="B506" s="15" t="s">
        <v>371</v>
      </c>
      <c r="C506" s="19">
        <v>5975000</v>
      </c>
      <c r="D506" s="16">
        <v>121467</v>
      </c>
      <c r="E506" s="17" t="s">
        <v>370</v>
      </c>
      <c r="F506" s="20">
        <v>0</v>
      </c>
      <c r="G506" s="20">
        <v>0</v>
      </c>
      <c r="H506" s="20">
        <v>1</v>
      </c>
      <c r="I506" s="17" t="s">
        <v>9</v>
      </c>
      <c r="J506" s="104">
        <v>0</v>
      </c>
    </row>
    <row r="507" spans="1:11" x14ac:dyDescent="0.25">
      <c r="A507" s="14">
        <v>594</v>
      </c>
      <c r="B507" s="15" t="s">
        <v>372</v>
      </c>
      <c r="C507" s="19">
        <v>3881000</v>
      </c>
      <c r="D507" s="16">
        <v>26539</v>
      </c>
      <c r="E507" s="17" t="s">
        <v>134</v>
      </c>
      <c r="F507" s="20">
        <v>1</v>
      </c>
      <c r="G507" s="20">
        <v>0</v>
      </c>
      <c r="H507" s="20">
        <v>0</v>
      </c>
      <c r="I507" s="17" t="s">
        <v>7</v>
      </c>
      <c r="J507" s="123">
        <f>VLOOKUP(A507,RANGE2,9,FALSE())</f>
        <v>0</v>
      </c>
    </row>
    <row r="508" spans="1:11" x14ac:dyDescent="0.25">
      <c r="A508" s="14">
        <v>273</v>
      </c>
      <c r="B508" s="15" t="s">
        <v>387</v>
      </c>
      <c r="C508" s="19">
        <v>5696000</v>
      </c>
      <c r="D508" s="16">
        <v>19628</v>
      </c>
      <c r="E508" s="17" t="s">
        <v>265</v>
      </c>
      <c r="F508" s="20">
        <v>1</v>
      </c>
      <c r="G508" s="20">
        <v>0</v>
      </c>
      <c r="H508" s="20">
        <v>0</v>
      </c>
      <c r="I508" s="17" t="s">
        <v>7</v>
      </c>
      <c r="J508" s="123">
        <v>0</v>
      </c>
      <c r="K508" t="s">
        <v>718</v>
      </c>
    </row>
    <row r="509" spans="1:11" x14ac:dyDescent="0.25">
      <c r="A509" s="14">
        <v>5088</v>
      </c>
      <c r="B509" s="15" t="s">
        <v>388</v>
      </c>
      <c r="C509" s="19">
        <v>466000</v>
      </c>
      <c r="D509" s="16">
        <v>1708</v>
      </c>
      <c r="E509" s="17" t="s">
        <v>277</v>
      </c>
      <c r="F509" s="20">
        <v>1</v>
      </c>
      <c r="G509" s="20">
        <v>0</v>
      </c>
      <c r="H509" s="20">
        <v>0</v>
      </c>
      <c r="I509" s="17" t="s">
        <v>7</v>
      </c>
      <c r="J509" s="123">
        <f t="shared" ref="J509:J519" si="15">VLOOKUP(A509,RANGE2,9,FALSE())</f>
        <v>0</v>
      </c>
    </row>
    <row r="510" spans="1:11" x14ac:dyDescent="0.25">
      <c r="A510" s="14">
        <v>2464</v>
      </c>
      <c r="B510" s="15" t="s">
        <v>416</v>
      </c>
      <c r="C510" s="19">
        <v>2376000</v>
      </c>
      <c r="D510" s="16">
        <v>13010</v>
      </c>
      <c r="E510" s="17" t="s">
        <v>136</v>
      </c>
      <c r="F510" s="20">
        <v>0</v>
      </c>
      <c r="G510" s="20">
        <v>1</v>
      </c>
      <c r="H510" s="20">
        <v>0</v>
      </c>
      <c r="I510" s="17" t="s">
        <v>8</v>
      </c>
      <c r="J510" s="123">
        <f t="shared" si="15"/>
        <v>0</v>
      </c>
    </row>
    <row r="511" spans="1:11" x14ac:dyDescent="0.25">
      <c r="A511" s="14">
        <v>228</v>
      </c>
      <c r="B511" s="15" t="s">
        <v>418</v>
      </c>
      <c r="C511" s="19">
        <v>6280000</v>
      </c>
      <c r="D511" s="16">
        <v>24337</v>
      </c>
      <c r="E511" s="17" t="s">
        <v>63</v>
      </c>
      <c r="F511" s="20">
        <v>1</v>
      </c>
      <c r="G511" s="20">
        <v>0</v>
      </c>
      <c r="H511" s="20">
        <v>0</v>
      </c>
      <c r="I511" s="17" t="s">
        <v>7</v>
      </c>
      <c r="J511" s="123">
        <f t="shared" si="15"/>
        <v>0</v>
      </c>
    </row>
    <row r="512" spans="1:11" x14ac:dyDescent="0.25">
      <c r="A512" s="14">
        <v>2372</v>
      </c>
      <c r="B512" s="15" t="s">
        <v>420</v>
      </c>
      <c r="C512" s="19">
        <v>24346000</v>
      </c>
      <c r="D512" s="16">
        <v>58436</v>
      </c>
      <c r="E512" s="17" t="s">
        <v>265</v>
      </c>
      <c r="F512" s="20">
        <v>0</v>
      </c>
      <c r="G512" s="20">
        <v>1</v>
      </c>
      <c r="H512" s="20">
        <v>0</v>
      </c>
      <c r="I512" s="17" t="s">
        <v>8</v>
      </c>
      <c r="J512" s="123">
        <f t="shared" si="15"/>
        <v>0</v>
      </c>
    </row>
    <row r="513" spans="1:11" x14ac:dyDescent="0.25">
      <c r="A513" s="14">
        <v>1184</v>
      </c>
      <c r="B513" s="106" t="s">
        <v>447</v>
      </c>
      <c r="C513" s="107">
        <v>1032000</v>
      </c>
      <c r="D513" s="108">
        <v>675</v>
      </c>
      <c r="E513" s="109" t="s">
        <v>242</v>
      </c>
      <c r="F513" s="110">
        <v>0.5</v>
      </c>
      <c r="G513" s="110">
        <v>0</v>
      </c>
      <c r="H513" s="110">
        <v>0.5</v>
      </c>
      <c r="I513" s="17" t="s">
        <v>7</v>
      </c>
      <c r="J513" s="123">
        <f t="shared" si="15"/>
        <v>0</v>
      </c>
    </row>
    <row r="514" spans="1:11" x14ac:dyDescent="0.25">
      <c r="A514" s="14">
        <v>9705</v>
      </c>
      <c r="B514" s="15" t="s">
        <v>509</v>
      </c>
      <c r="C514" s="19">
        <v>389000</v>
      </c>
      <c r="D514" s="16">
        <v>100</v>
      </c>
      <c r="E514" s="17" t="s">
        <v>242</v>
      </c>
      <c r="F514" s="20">
        <v>1</v>
      </c>
      <c r="G514" s="20">
        <v>0</v>
      </c>
      <c r="H514" s="20">
        <v>0</v>
      </c>
      <c r="I514" s="17" t="s">
        <v>7</v>
      </c>
      <c r="J514" s="123">
        <f t="shared" si="15"/>
        <v>0</v>
      </c>
      <c r="K514" t="s">
        <v>718</v>
      </c>
    </row>
    <row r="515" spans="1:11" x14ac:dyDescent="0.25">
      <c r="A515" s="14">
        <v>9736</v>
      </c>
      <c r="B515" s="15" t="s">
        <v>515</v>
      </c>
      <c r="C515" s="19">
        <v>54000</v>
      </c>
      <c r="D515" s="16">
        <v>204</v>
      </c>
      <c r="E515" s="17" t="s">
        <v>134</v>
      </c>
      <c r="F515" s="20">
        <v>1</v>
      </c>
      <c r="G515" s="20">
        <v>0</v>
      </c>
      <c r="H515" s="20">
        <v>0</v>
      </c>
      <c r="I515" s="17" t="s">
        <v>7</v>
      </c>
      <c r="J515" s="123">
        <f t="shared" si="15"/>
        <v>0</v>
      </c>
    </row>
    <row r="516" spans="1:11" x14ac:dyDescent="0.25">
      <c r="A516" s="54">
        <v>5596</v>
      </c>
      <c r="B516" s="55" t="s">
        <v>517</v>
      </c>
      <c r="C516" s="56"/>
      <c r="D516" s="57">
        <v>141738</v>
      </c>
      <c r="E516" s="58"/>
      <c r="F516" s="59">
        <v>0</v>
      </c>
      <c r="G516" s="59">
        <v>1</v>
      </c>
      <c r="H516" s="59">
        <v>0</v>
      </c>
      <c r="I516" s="58" t="s">
        <v>8</v>
      </c>
      <c r="J516" s="137">
        <f t="shared" si="15"/>
        <v>0</v>
      </c>
      <c r="K516" t="s">
        <v>721</v>
      </c>
    </row>
    <row r="517" spans="1:11" x14ac:dyDescent="0.25">
      <c r="A517" s="14">
        <v>2084</v>
      </c>
      <c r="B517" s="15" t="s">
        <v>520</v>
      </c>
      <c r="C517" s="19">
        <v>58000</v>
      </c>
      <c r="D517" s="16">
        <v>288</v>
      </c>
      <c r="E517" s="17" t="s">
        <v>54</v>
      </c>
      <c r="F517" s="20">
        <v>1</v>
      </c>
      <c r="G517" s="20">
        <v>0</v>
      </c>
      <c r="H517" s="20">
        <v>0</v>
      </c>
      <c r="I517" s="17" t="s">
        <v>7</v>
      </c>
      <c r="J517" s="123">
        <f t="shared" si="15"/>
        <v>0</v>
      </c>
    </row>
    <row r="518" spans="1:11" x14ac:dyDescent="0.25">
      <c r="A518" s="14">
        <v>2085</v>
      </c>
      <c r="B518" s="15" t="s">
        <v>521</v>
      </c>
      <c r="C518" s="19">
        <v>3152000</v>
      </c>
      <c r="D518" s="16">
        <v>7534</v>
      </c>
      <c r="E518" s="17" t="s">
        <v>522</v>
      </c>
      <c r="F518" s="20">
        <v>1</v>
      </c>
      <c r="G518" s="20">
        <v>0</v>
      </c>
      <c r="H518" s="20">
        <v>0</v>
      </c>
      <c r="I518" s="17" t="s">
        <v>7</v>
      </c>
      <c r="J518" s="123">
        <f t="shared" si="15"/>
        <v>0</v>
      </c>
    </row>
    <row r="519" spans="1:11" x14ac:dyDescent="0.25">
      <c r="A519" s="14">
        <v>2201</v>
      </c>
      <c r="B519" s="15" t="s">
        <v>527</v>
      </c>
      <c r="C519" s="19">
        <v>106000</v>
      </c>
      <c r="D519" s="16">
        <v>816</v>
      </c>
      <c r="E519" s="17" t="s">
        <v>75</v>
      </c>
      <c r="F519" s="20">
        <v>1</v>
      </c>
      <c r="G519" s="20">
        <v>0</v>
      </c>
      <c r="H519" s="20">
        <v>0</v>
      </c>
      <c r="I519" s="17" t="s">
        <v>7</v>
      </c>
      <c r="J519" s="123">
        <f t="shared" si="15"/>
        <v>0</v>
      </c>
    </row>
    <row r="520" spans="1:11" x14ac:dyDescent="0.25">
      <c r="A520" s="23">
        <v>3622</v>
      </c>
      <c r="B520" s="15" t="s">
        <v>528</v>
      </c>
      <c r="C520" s="131">
        <v>2427628</v>
      </c>
      <c r="D520" s="24">
        <v>4781</v>
      </c>
      <c r="E520" s="25">
        <v>1940</v>
      </c>
      <c r="F520" s="27">
        <v>1</v>
      </c>
      <c r="G520" s="27">
        <v>0</v>
      </c>
      <c r="H520" s="27">
        <v>0</v>
      </c>
      <c r="I520" s="25" t="s">
        <v>7</v>
      </c>
      <c r="J520" s="138">
        <v>0</v>
      </c>
      <c r="K520" t="s">
        <v>722</v>
      </c>
    </row>
    <row r="521" spans="1:11" x14ac:dyDescent="0.25">
      <c r="A521" s="14">
        <v>2429</v>
      </c>
      <c r="B521" s="15" t="s">
        <v>529</v>
      </c>
      <c r="C521" s="19">
        <v>96000</v>
      </c>
      <c r="D521" s="16">
        <v>365</v>
      </c>
      <c r="E521" s="17" t="s">
        <v>530</v>
      </c>
      <c r="F521" s="20">
        <v>1</v>
      </c>
      <c r="G521" s="20">
        <v>0</v>
      </c>
      <c r="H521" s="20">
        <v>0</v>
      </c>
      <c r="I521" s="17" t="s">
        <v>7</v>
      </c>
      <c r="J521" s="123">
        <f t="shared" ref="J521:J541" si="16">VLOOKUP(A521,RANGE2,9,FALSE())</f>
        <v>0</v>
      </c>
    </row>
    <row r="522" spans="1:11" x14ac:dyDescent="0.25">
      <c r="A522" s="14">
        <v>2428</v>
      </c>
      <c r="B522" s="15" t="s">
        <v>531</v>
      </c>
      <c r="C522" s="19">
        <v>1679000</v>
      </c>
      <c r="D522" s="16">
        <v>4452</v>
      </c>
      <c r="E522" s="17" t="s">
        <v>422</v>
      </c>
      <c r="F522" s="20">
        <v>1</v>
      </c>
      <c r="G522" s="20">
        <v>0</v>
      </c>
      <c r="H522" s="20">
        <v>0</v>
      </c>
      <c r="I522" s="17" t="s">
        <v>7</v>
      </c>
      <c r="J522" s="104">
        <f t="shared" si="16"/>
        <v>0</v>
      </c>
    </row>
    <row r="523" spans="1:11" x14ac:dyDescent="0.25">
      <c r="A523" s="139">
        <v>7540</v>
      </c>
      <c r="B523" s="140" t="s">
        <v>537</v>
      </c>
      <c r="C523" s="131">
        <v>5837000</v>
      </c>
      <c r="D523" s="141">
        <v>4600</v>
      </c>
      <c r="E523" s="142" t="s">
        <v>134</v>
      </c>
      <c r="F523" s="143">
        <v>1</v>
      </c>
      <c r="G523" s="143">
        <v>0</v>
      </c>
      <c r="H523" s="143">
        <v>0</v>
      </c>
      <c r="I523" s="142" t="s">
        <v>7</v>
      </c>
      <c r="J523" s="123">
        <f t="shared" si="16"/>
        <v>0</v>
      </c>
    </row>
    <row r="524" spans="1:11" x14ac:dyDescent="0.25">
      <c r="A524" s="139">
        <v>7199</v>
      </c>
      <c r="B524" s="140" t="s">
        <v>540</v>
      </c>
      <c r="C524" s="131">
        <v>7969000</v>
      </c>
      <c r="D524" s="141">
        <v>8112</v>
      </c>
      <c r="E524" s="142" t="s">
        <v>104</v>
      </c>
      <c r="F524" s="143">
        <v>1</v>
      </c>
      <c r="G524" s="143">
        <v>0</v>
      </c>
      <c r="H524" s="143">
        <v>0</v>
      </c>
      <c r="I524" s="142" t="s">
        <v>7</v>
      </c>
      <c r="J524" s="123">
        <f t="shared" si="16"/>
        <v>0</v>
      </c>
    </row>
    <row r="525" spans="1:11" x14ac:dyDescent="0.25">
      <c r="A525" s="14">
        <v>7104</v>
      </c>
      <c r="B525" s="15" t="s">
        <v>542</v>
      </c>
      <c r="C525" s="19">
        <v>31139000</v>
      </c>
      <c r="D525" s="16">
        <v>9633</v>
      </c>
      <c r="E525" s="17" t="s">
        <v>162</v>
      </c>
      <c r="F525" s="20">
        <v>1</v>
      </c>
      <c r="G525" s="20">
        <v>0</v>
      </c>
      <c r="H525" s="20">
        <v>0</v>
      </c>
      <c r="I525" s="17" t="s">
        <v>7</v>
      </c>
      <c r="J525" s="123">
        <f t="shared" si="16"/>
        <v>0</v>
      </c>
    </row>
    <row r="526" spans="1:11" x14ac:dyDescent="0.25">
      <c r="A526" s="46">
        <v>1980</v>
      </c>
      <c r="B526" s="47" t="s">
        <v>723</v>
      </c>
      <c r="C526" s="48"/>
      <c r="D526" s="49">
        <v>10607</v>
      </c>
      <c r="E526" s="50" t="s">
        <v>724</v>
      </c>
      <c r="F526" s="51">
        <v>0</v>
      </c>
      <c r="G526" s="51">
        <v>0</v>
      </c>
      <c r="H526" s="51">
        <v>1</v>
      </c>
      <c r="I526" s="50" t="s">
        <v>9</v>
      </c>
      <c r="J526" s="103">
        <f t="shared" si="16"/>
        <v>0</v>
      </c>
    </row>
    <row r="527" spans="1:11" x14ac:dyDescent="0.25">
      <c r="A527" s="46">
        <v>4102</v>
      </c>
      <c r="B527" s="47" t="s">
        <v>727</v>
      </c>
      <c r="C527" s="48">
        <v>48000</v>
      </c>
      <c r="D527" s="49">
        <v>233</v>
      </c>
      <c r="E527" s="50" t="s">
        <v>88</v>
      </c>
      <c r="F527" s="51">
        <v>1</v>
      </c>
      <c r="G527" s="51">
        <v>0</v>
      </c>
      <c r="H527" s="51">
        <v>0</v>
      </c>
      <c r="I527" s="50" t="s">
        <v>7</v>
      </c>
      <c r="J527" s="103">
        <f t="shared" si="16"/>
        <v>0</v>
      </c>
    </row>
    <row r="528" spans="1:11" x14ac:dyDescent="0.25">
      <c r="A528" s="46">
        <v>4104</v>
      </c>
      <c r="B528" s="47" t="s">
        <v>728</v>
      </c>
      <c r="C528" s="48"/>
      <c r="D528" s="49">
        <v>403</v>
      </c>
      <c r="E528" s="50" t="s">
        <v>61</v>
      </c>
      <c r="F528" s="51">
        <v>0</v>
      </c>
      <c r="G528" s="51">
        <v>0</v>
      </c>
      <c r="H528" s="51">
        <v>0</v>
      </c>
      <c r="I528" s="50" t="s">
        <v>7</v>
      </c>
      <c r="J528" s="103">
        <f t="shared" si="16"/>
        <v>0</v>
      </c>
    </row>
    <row r="529" spans="1:11" x14ac:dyDescent="0.25">
      <c r="A529" s="14">
        <v>605</v>
      </c>
      <c r="B529" s="15" t="s">
        <v>553</v>
      </c>
      <c r="C529" s="19">
        <v>27884000</v>
      </c>
      <c r="D529" s="16">
        <v>101591</v>
      </c>
      <c r="E529" s="17" t="s">
        <v>61</v>
      </c>
      <c r="F529" s="20">
        <v>1</v>
      </c>
      <c r="G529" s="20">
        <v>0</v>
      </c>
      <c r="H529" s="20">
        <v>0</v>
      </c>
      <c r="I529" s="17" t="s">
        <v>7</v>
      </c>
      <c r="J529" s="123">
        <f t="shared" si="16"/>
        <v>0</v>
      </c>
    </row>
    <row r="530" spans="1:11" x14ac:dyDescent="0.25">
      <c r="A530" s="14">
        <v>2422</v>
      </c>
      <c r="B530" s="15" t="s">
        <v>556</v>
      </c>
      <c r="C530" s="19">
        <v>11989000</v>
      </c>
      <c r="D530" s="16">
        <v>25315</v>
      </c>
      <c r="E530" s="17" t="s">
        <v>440</v>
      </c>
      <c r="F530" s="20">
        <v>1</v>
      </c>
      <c r="G530" s="20">
        <v>0</v>
      </c>
      <c r="H530" s="20">
        <v>0</v>
      </c>
      <c r="I530" s="17" t="s">
        <v>7</v>
      </c>
      <c r="J530" s="123">
        <f t="shared" si="16"/>
        <v>0</v>
      </c>
    </row>
    <row r="531" spans="1:11" x14ac:dyDescent="0.25">
      <c r="A531" s="14">
        <v>8011</v>
      </c>
      <c r="B531" s="15" t="s">
        <v>559</v>
      </c>
      <c r="C531" s="19">
        <v>1662000</v>
      </c>
      <c r="D531" s="16">
        <v>5957</v>
      </c>
      <c r="E531" s="17" t="s">
        <v>79</v>
      </c>
      <c r="F531" s="20">
        <v>1</v>
      </c>
      <c r="G531" s="20">
        <v>0</v>
      </c>
      <c r="H531" s="20">
        <v>0</v>
      </c>
      <c r="I531" s="17" t="s">
        <v>7</v>
      </c>
      <c r="J531" s="123">
        <f t="shared" si="16"/>
        <v>0</v>
      </c>
    </row>
    <row r="532" spans="1:11" x14ac:dyDescent="0.25">
      <c r="A532" s="14">
        <v>444</v>
      </c>
      <c r="B532" s="15" t="s">
        <v>576</v>
      </c>
      <c r="C532" s="19">
        <v>158000</v>
      </c>
      <c r="D532" s="16">
        <v>649</v>
      </c>
      <c r="E532" s="17" t="s">
        <v>449</v>
      </c>
      <c r="F532" s="20">
        <v>1</v>
      </c>
      <c r="G532" s="20">
        <v>0</v>
      </c>
      <c r="H532" s="20">
        <v>0</v>
      </c>
      <c r="I532" s="17" t="s">
        <v>7</v>
      </c>
      <c r="J532" s="123">
        <f t="shared" si="16"/>
        <v>0</v>
      </c>
    </row>
    <row r="533" spans="1:11" x14ac:dyDescent="0.25">
      <c r="A533" s="14">
        <v>250</v>
      </c>
      <c r="B533" s="15" t="s">
        <v>577</v>
      </c>
      <c r="C533" s="19">
        <v>122000</v>
      </c>
      <c r="D533" s="16">
        <v>1440</v>
      </c>
      <c r="E533" s="17" t="s">
        <v>73</v>
      </c>
      <c r="F533" s="20">
        <v>1</v>
      </c>
      <c r="G533" s="20">
        <v>0</v>
      </c>
      <c r="H533" s="20">
        <v>0</v>
      </c>
      <c r="I533" s="17" t="s">
        <v>7</v>
      </c>
      <c r="J533" s="123">
        <f t="shared" si="16"/>
        <v>0</v>
      </c>
    </row>
    <row r="534" spans="1:11" x14ac:dyDescent="0.25">
      <c r="A534" s="14">
        <v>221</v>
      </c>
      <c r="B534" s="15" t="s">
        <v>579</v>
      </c>
      <c r="C534" s="19">
        <v>43870000</v>
      </c>
      <c r="D534" s="16">
        <v>134933</v>
      </c>
      <c r="E534" s="17" t="s">
        <v>580</v>
      </c>
      <c r="F534" s="20">
        <v>1</v>
      </c>
      <c r="G534" s="20">
        <v>0</v>
      </c>
      <c r="H534" s="20">
        <v>0</v>
      </c>
      <c r="I534" s="17" t="s">
        <v>7</v>
      </c>
      <c r="J534" s="130">
        <f t="shared" si="16"/>
        <v>0</v>
      </c>
      <c r="K534" t="s">
        <v>718</v>
      </c>
    </row>
    <row r="535" spans="1:11" x14ac:dyDescent="0.25">
      <c r="A535" s="14">
        <v>16</v>
      </c>
      <c r="B535" s="15" t="s">
        <v>582</v>
      </c>
      <c r="C535" s="19">
        <v>235000</v>
      </c>
      <c r="D535" s="16">
        <v>682</v>
      </c>
      <c r="E535" s="17" t="s">
        <v>339</v>
      </c>
      <c r="F535" s="20">
        <v>1</v>
      </c>
      <c r="G535" s="20">
        <v>0</v>
      </c>
      <c r="H535" s="20">
        <v>0</v>
      </c>
      <c r="I535" s="17" t="s">
        <v>7</v>
      </c>
      <c r="J535" s="123">
        <f t="shared" si="16"/>
        <v>0</v>
      </c>
    </row>
    <row r="536" spans="1:11" x14ac:dyDescent="0.25">
      <c r="A536" s="14">
        <v>272</v>
      </c>
      <c r="B536" s="15" t="s">
        <v>586</v>
      </c>
      <c r="C536" s="19">
        <v>340000</v>
      </c>
      <c r="D536" s="16">
        <v>2077</v>
      </c>
      <c r="E536" s="17" t="s">
        <v>44</v>
      </c>
      <c r="F536" s="20">
        <v>1</v>
      </c>
      <c r="G536" s="20">
        <v>0</v>
      </c>
      <c r="H536" s="20">
        <v>0</v>
      </c>
      <c r="I536" s="17" t="s">
        <v>7</v>
      </c>
      <c r="J536" s="123">
        <f t="shared" si="16"/>
        <v>0</v>
      </c>
    </row>
    <row r="537" spans="1:11" x14ac:dyDescent="0.25">
      <c r="A537" s="14">
        <v>598</v>
      </c>
      <c r="B537" s="15" t="s">
        <v>590</v>
      </c>
      <c r="C537" s="19">
        <v>4085000</v>
      </c>
      <c r="D537" s="16">
        <v>14940</v>
      </c>
      <c r="E537" s="17" t="s">
        <v>112</v>
      </c>
      <c r="F537" s="20">
        <v>0</v>
      </c>
      <c r="G537" s="20">
        <v>1</v>
      </c>
      <c r="H537" s="20">
        <v>0</v>
      </c>
      <c r="I537" s="17" t="s">
        <v>8</v>
      </c>
      <c r="J537" s="123">
        <f t="shared" si="16"/>
        <v>0</v>
      </c>
    </row>
    <row r="538" spans="1:11" x14ac:dyDescent="0.25">
      <c r="A538" s="14">
        <v>2151</v>
      </c>
      <c r="B538" s="15" t="s">
        <v>591</v>
      </c>
      <c r="C538" s="19">
        <v>30829148</v>
      </c>
      <c r="D538" s="16">
        <v>83447</v>
      </c>
      <c r="E538" s="17">
        <v>2024</v>
      </c>
      <c r="F538" s="20">
        <v>0</v>
      </c>
      <c r="G538" s="20">
        <v>1</v>
      </c>
      <c r="H538" s="20">
        <v>0</v>
      </c>
      <c r="I538" s="17" t="s">
        <v>8</v>
      </c>
      <c r="J538" s="104">
        <f t="shared" si="16"/>
        <v>0</v>
      </c>
    </row>
    <row r="539" spans="1:11" x14ac:dyDescent="0.25">
      <c r="A539" s="14">
        <v>1280</v>
      </c>
      <c r="B539" s="15" t="s">
        <v>611</v>
      </c>
      <c r="C539" s="19">
        <v>36921000</v>
      </c>
      <c r="D539" s="16">
        <v>92058</v>
      </c>
      <c r="E539" s="17" t="s">
        <v>612</v>
      </c>
      <c r="F539" s="20">
        <v>1</v>
      </c>
      <c r="G539" s="20">
        <v>0</v>
      </c>
      <c r="H539" s="20">
        <v>0</v>
      </c>
      <c r="I539" s="17" t="s">
        <v>7</v>
      </c>
      <c r="J539" s="104">
        <f t="shared" si="16"/>
        <v>0</v>
      </c>
    </row>
    <row r="540" spans="1:11" x14ac:dyDescent="0.25">
      <c r="A540" s="14">
        <v>1193</v>
      </c>
      <c r="B540" s="15" t="s">
        <v>619</v>
      </c>
      <c r="C540" s="19">
        <v>88800000</v>
      </c>
      <c r="D540" s="16">
        <v>95855</v>
      </c>
      <c r="E540" s="17">
        <v>2025</v>
      </c>
      <c r="F540" s="20">
        <v>1</v>
      </c>
      <c r="G540" s="20">
        <v>0</v>
      </c>
      <c r="H540" s="20">
        <v>0</v>
      </c>
      <c r="I540" s="17" t="s">
        <v>7</v>
      </c>
      <c r="J540" s="123">
        <f t="shared" si="16"/>
        <v>0</v>
      </c>
    </row>
    <row r="541" spans="1:11" x14ac:dyDescent="0.25">
      <c r="A541" s="14">
        <v>330</v>
      </c>
      <c r="B541" s="15" t="s">
        <v>624</v>
      </c>
      <c r="C541" s="19">
        <v>155000</v>
      </c>
      <c r="D541" s="16">
        <v>183</v>
      </c>
      <c r="E541" s="17" t="s">
        <v>435</v>
      </c>
      <c r="F541" s="20">
        <v>1</v>
      </c>
      <c r="G541" s="20">
        <v>0</v>
      </c>
      <c r="H541" s="20">
        <v>0</v>
      </c>
      <c r="I541" s="17" t="s">
        <v>7</v>
      </c>
      <c r="J541" s="123">
        <f t="shared" si="16"/>
        <v>0</v>
      </c>
    </row>
    <row r="542" spans="1:11" x14ac:dyDescent="0.25">
      <c r="A542" s="14">
        <v>7185</v>
      </c>
      <c r="B542" s="15" t="s">
        <v>629</v>
      </c>
      <c r="C542" s="19">
        <v>53438000</v>
      </c>
      <c r="D542" s="16">
        <v>20285</v>
      </c>
      <c r="E542" s="17" t="s">
        <v>83</v>
      </c>
      <c r="F542" s="20">
        <v>1</v>
      </c>
      <c r="G542" s="20">
        <v>0</v>
      </c>
      <c r="H542" s="20">
        <v>0</v>
      </c>
      <c r="I542" s="17" t="s">
        <v>7</v>
      </c>
      <c r="J542" s="123">
        <v>0</v>
      </c>
    </row>
    <row r="543" spans="1:11" x14ac:dyDescent="0.25">
      <c r="A543" s="14">
        <v>263</v>
      </c>
      <c r="B543" s="15" t="s">
        <v>633</v>
      </c>
      <c r="C543" s="19">
        <v>3959000</v>
      </c>
      <c r="D543" s="16">
        <v>12815</v>
      </c>
      <c r="E543" s="17" t="s">
        <v>377</v>
      </c>
      <c r="F543" s="20">
        <v>1</v>
      </c>
      <c r="G543" s="20">
        <v>0</v>
      </c>
      <c r="H543" s="20">
        <v>0</v>
      </c>
      <c r="I543" s="17" t="s">
        <v>7</v>
      </c>
      <c r="J543" s="123">
        <f t="shared" ref="J543:J550" si="17">VLOOKUP(A543,RANGE2,9,FALSE())</f>
        <v>0</v>
      </c>
    </row>
    <row r="544" spans="1:11" x14ac:dyDescent="0.25">
      <c r="A544" s="14">
        <v>531</v>
      </c>
      <c r="B544" s="15" t="s">
        <v>643</v>
      </c>
      <c r="C544" s="19">
        <v>18671000</v>
      </c>
      <c r="D544" s="16">
        <v>19689</v>
      </c>
      <c r="E544" s="17" t="s">
        <v>56</v>
      </c>
      <c r="F544" s="20">
        <v>1</v>
      </c>
      <c r="G544" s="20">
        <v>0</v>
      </c>
      <c r="H544" s="20">
        <v>0</v>
      </c>
      <c r="I544" s="17" t="s">
        <v>7</v>
      </c>
      <c r="J544" s="123">
        <f t="shared" si="17"/>
        <v>0</v>
      </c>
    </row>
    <row r="545" spans="1:11" x14ac:dyDescent="0.25">
      <c r="A545" s="117">
        <v>2148</v>
      </c>
      <c r="B545" s="118" t="s">
        <v>644</v>
      </c>
      <c r="C545" s="119">
        <v>82744000</v>
      </c>
      <c r="D545" s="120">
        <v>245912</v>
      </c>
      <c r="E545" s="121" t="s">
        <v>370</v>
      </c>
      <c r="F545" s="122">
        <v>0.1</v>
      </c>
      <c r="G545" s="122">
        <v>0.9</v>
      </c>
      <c r="H545" s="122">
        <v>0</v>
      </c>
      <c r="I545" s="17" t="s">
        <v>8</v>
      </c>
      <c r="J545" s="123">
        <f t="shared" si="17"/>
        <v>0</v>
      </c>
    </row>
    <row r="546" spans="1:11" x14ac:dyDescent="0.25">
      <c r="A546" s="14">
        <v>561</v>
      </c>
      <c r="B546" s="15" t="s">
        <v>648</v>
      </c>
      <c r="C546" s="19">
        <v>120280000</v>
      </c>
      <c r="D546" s="16">
        <v>297367</v>
      </c>
      <c r="E546" s="17">
        <v>2023</v>
      </c>
      <c r="F546" s="20">
        <v>0</v>
      </c>
      <c r="G546" s="20">
        <v>1</v>
      </c>
      <c r="H546" s="20">
        <v>0</v>
      </c>
      <c r="I546" s="142" t="s">
        <v>8</v>
      </c>
      <c r="J546" s="123">
        <f t="shared" si="17"/>
        <v>0</v>
      </c>
      <c r="K546" t="s">
        <v>730</v>
      </c>
    </row>
    <row r="547" spans="1:11" x14ac:dyDescent="0.25">
      <c r="A547" s="14">
        <v>535</v>
      </c>
      <c r="B547" s="15" t="s">
        <v>655</v>
      </c>
      <c r="C547" s="19">
        <v>76000</v>
      </c>
      <c r="D547" s="16">
        <v>60</v>
      </c>
      <c r="E547" s="17">
        <v>2017</v>
      </c>
      <c r="F547" s="20">
        <v>0</v>
      </c>
      <c r="G547" s="20">
        <v>1</v>
      </c>
      <c r="H547" s="20">
        <v>0</v>
      </c>
      <c r="I547" s="17" t="s">
        <v>8</v>
      </c>
      <c r="J547" s="123">
        <f t="shared" si="17"/>
        <v>0</v>
      </c>
    </row>
    <row r="548" spans="1:11" x14ac:dyDescent="0.25">
      <c r="A548" s="14">
        <v>536</v>
      </c>
      <c r="B548" s="15" t="s">
        <v>658</v>
      </c>
      <c r="C548" s="131">
        <v>549750</v>
      </c>
      <c r="D548" s="16">
        <v>909</v>
      </c>
      <c r="E548" s="17">
        <v>2023</v>
      </c>
      <c r="F548" s="20">
        <v>0</v>
      </c>
      <c r="G548" s="20">
        <v>1</v>
      </c>
      <c r="H548" s="20">
        <v>0</v>
      </c>
      <c r="I548" s="17" t="s">
        <v>8</v>
      </c>
      <c r="J548" s="123">
        <f t="shared" si="17"/>
        <v>0</v>
      </c>
      <c r="K548" t="s">
        <v>732</v>
      </c>
    </row>
    <row r="549" spans="1:11" x14ac:dyDescent="0.25">
      <c r="A549" s="14">
        <v>2373</v>
      </c>
      <c r="B549" s="15" t="s">
        <v>660</v>
      </c>
      <c r="C549" s="19">
        <v>24346000</v>
      </c>
      <c r="D549" s="16">
        <v>58627</v>
      </c>
      <c r="E549" s="17" t="s">
        <v>265</v>
      </c>
      <c r="F549" s="20">
        <v>0</v>
      </c>
      <c r="G549" s="20">
        <v>1</v>
      </c>
      <c r="H549" s="20">
        <v>0</v>
      </c>
      <c r="I549" s="17" t="s">
        <v>8</v>
      </c>
      <c r="J549" s="123">
        <f t="shared" si="17"/>
        <v>0</v>
      </c>
    </row>
    <row r="550" spans="1:11" x14ac:dyDescent="0.25">
      <c r="A550" s="14">
        <v>63</v>
      </c>
      <c r="B550" s="15" t="s">
        <v>661</v>
      </c>
      <c r="C550" s="19">
        <v>2493000</v>
      </c>
      <c r="D550" s="16">
        <v>8105</v>
      </c>
      <c r="E550" s="17" t="s">
        <v>662</v>
      </c>
      <c r="F550" s="20">
        <v>1</v>
      </c>
      <c r="G550" s="20">
        <v>0</v>
      </c>
      <c r="H550" s="20">
        <v>0</v>
      </c>
      <c r="I550" s="17" t="s">
        <v>7</v>
      </c>
      <c r="J550" s="123">
        <f t="shared" si="17"/>
        <v>0</v>
      </c>
    </row>
    <row r="551" spans="1:11" x14ac:dyDescent="0.25">
      <c r="A551" s="14">
        <v>1676</v>
      </c>
      <c r="B551" s="15" t="s">
        <v>676</v>
      </c>
      <c r="C551" s="19">
        <v>171000</v>
      </c>
      <c r="D551" s="16">
        <v>646</v>
      </c>
      <c r="E551" s="17" t="s">
        <v>339</v>
      </c>
      <c r="F551" s="20">
        <v>1</v>
      </c>
      <c r="G551" s="20">
        <v>0</v>
      </c>
      <c r="H551" s="20">
        <v>0</v>
      </c>
      <c r="I551" s="17" t="s">
        <v>7</v>
      </c>
      <c r="J551" s="123">
        <v>0</v>
      </c>
    </row>
    <row r="552" spans="1:11" x14ac:dyDescent="0.25">
      <c r="A552" s="14">
        <v>1677</v>
      </c>
      <c r="B552" s="15" t="s">
        <v>677</v>
      </c>
      <c r="C552" s="19">
        <v>1187000</v>
      </c>
      <c r="D552" s="16">
        <v>4480</v>
      </c>
      <c r="E552" s="17" t="s">
        <v>339</v>
      </c>
      <c r="F552" s="20">
        <v>1</v>
      </c>
      <c r="G552" s="20">
        <v>0</v>
      </c>
      <c r="H552" s="20">
        <v>0</v>
      </c>
      <c r="I552" s="17" t="s">
        <v>7</v>
      </c>
      <c r="J552" s="123">
        <f>VLOOKUP(A552,RANGE2,9,FALSE())</f>
        <v>0</v>
      </c>
    </row>
    <row r="553" spans="1:11" x14ac:dyDescent="0.25">
      <c r="A553" s="14">
        <v>1679</v>
      </c>
      <c r="B553" s="15" t="s">
        <v>679</v>
      </c>
      <c r="C553" s="19">
        <v>193000</v>
      </c>
      <c r="D553" s="16">
        <v>772</v>
      </c>
      <c r="E553" s="17" t="s">
        <v>85</v>
      </c>
      <c r="F553" s="20">
        <v>1</v>
      </c>
      <c r="G553" s="20">
        <v>0</v>
      </c>
      <c r="H553" s="20">
        <v>0</v>
      </c>
      <c r="I553" s="17" t="s">
        <v>7</v>
      </c>
      <c r="J553" s="123">
        <f>VLOOKUP(A553,RANGE2,9,FALSE())</f>
        <v>0</v>
      </c>
    </row>
    <row r="554" spans="1:11" x14ac:dyDescent="0.25">
      <c r="A554" s="14">
        <v>2021</v>
      </c>
      <c r="B554" s="15" t="s">
        <v>684</v>
      </c>
      <c r="C554" s="19">
        <v>148000</v>
      </c>
      <c r="D554" s="16">
        <v>376</v>
      </c>
      <c r="E554" s="17" t="s">
        <v>231</v>
      </c>
      <c r="F554" s="20">
        <v>1</v>
      </c>
      <c r="G554" s="20">
        <v>0</v>
      </c>
      <c r="H554" s="20">
        <v>0</v>
      </c>
      <c r="I554" s="17" t="s">
        <v>7</v>
      </c>
      <c r="J554" s="123">
        <f>VLOOKUP(A554,RANGE2,9,FALSE())</f>
        <v>0</v>
      </c>
    </row>
    <row r="555" spans="1:11" x14ac:dyDescent="0.25">
      <c r="A555" s="14">
        <v>207</v>
      </c>
      <c r="B555" s="15" t="s">
        <v>696</v>
      </c>
      <c r="C555" s="19">
        <v>8947000</v>
      </c>
      <c r="D555" s="16">
        <v>33767</v>
      </c>
      <c r="E555" s="17" t="s">
        <v>697</v>
      </c>
      <c r="F555" s="20">
        <v>1</v>
      </c>
      <c r="G555" s="20">
        <v>0</v>
      </c>
      <c r="H555" s="20">
        <v>0</v>
      </c>
      <c r="I555" s="17" t="s">
        <v>7</v>
      </c>
      <c r="J555" s="104">
        <f>VLOOKUP(A555,RANGE2,9,FALSE())</f>
        <v>0</v>
      </c>
    </row>
    <row r="556" spans="1:11" x14ac:dyDescent="0.25">
      <c r="A556" s="14">
        <v>205</v>
      </c>
      <c r="B556" s="15" t="s">
        <v>698</v>
      </c>
      <c r="C556" s="19">
        <v>77000</v>
      </c>
      <c r="D556" s="16">
        <v>289</v>
      </c>
      <c r="E556" s="17" t="s">
        <v>170</v>
      </c>
      <c r="F556" s="20">
        <v>1</v>
      </c>
      <c r="G556" s="20">
        <v>0</v>
      </c>
      <c r="H556" s="20">
        <v>0</v>
      </c>
      <c r="I556" s="17" t="s">
        <v>7</v>
      </c>
      <c r="J556" s="104">
        <f>VLOOKUP(A556,RANGE2,9,FALSE())</f>
        <v>0</v>
      </c>
    </row>
    <row r="558" spans="1:11" x14ac:dyDescent="0.25">
      <c r="A558" s="23"/>
      <c r="B558" s="62"/>
      <c r="C558" s="62"/>
      <c r="D558" s="24"/>
      <c r="E558" s="25"/>
      <c r="F558" s="25"/>
      <c r="G558" s="25"/>
      <c r="H558" s="25"/>
      <c r="I558" s="25"/>
      <c r="J558" s="62"/>
    </row>
    <row r="559" spans="1:11" x14ac:dyDescent="0.25">
      <c r="A559" s="23"/>
      <c r="B559" s="62"/>
      <c r="C559" s="62"/>
      <c r="D559" s="24"/>
      <c r="E559" s="25"/>
      <c r="F559" s="25"/>
      <c r="G559" s="25"/>
      <c r="H559" s="25"/>
      <c r="I559" s="25"/>
      <c r="J559" s="62"/>
    </row>
    <row r="560" spans="1:11" x14ac:dyDescent="0.25">
      <c r="A560" s="23"/>
      <c r="B560" s="62"/>
      <c r="C560" s="62"/>
      <c r="D560" s="24"/>
      <c r="E560" s="25"/>
      <c r="F560" s="25"/>
      <c r="G560" s="25"/>
      <c r="H560" s="25"/>
      <c r="I560" s="25"/>
      <c r="J560" s="62"/>
    </row>
    <row r="561" spans="1:10" x14ac:dyDescent="0.25">
      <c r="A561" s="23"/>
      <c r="B561" s="62"/>
      <c r="C561" s="62"/>
      <c r="D561" s="24"/>
      <c r="E561" s="25"/>
      <c r="F561" s="25"/>
      <c r="G561" s="25"/>
      <c r="H561" s="25"/>
      <c r="I561" s="25"/>
      <c r="J561" s="62"/>
    </row>
    <row r="562" spans="1:10" x14ac:dyDescent="0.25">
      <c r="A562" s="23"/>
      <c r="B562" s="62"/>
      <c r="C562" s="62"/>
      <c r="D562" s="24"/>
      <c r="E562" s="25"/>
      <c r="F562" s="25"/>
      <c r="G562" s="25"/>
      <c r="H562" s="25"/>
      <c r="I562" s="25"/>
      <c r="J562" s="62"/>
    </row>
    <row r="563" spans="1:10" x14ac:dyDescent="0.25">
      <c r="A563" s="23"/>
      <c r="B563" s="62"/>
      <c r="C563" s="62"/>
      <c r="D563" s="24"/>
      <c r="E563" s="25"/>
      <c r="F563" s="25"/>
      <c r="G563" s="25"/>
      <c r="H563" s="25"/>
      <c r="I563" s="25"/>
      <c r="J563" s="62"/>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FY 2025 Summary</vt:lpstr>
      <vt:lpstr>FY 2025 Final </vt:lpstr>
      <vt:lpstr>ENR BCI</vt:lpstr>
      <vt:lpstr>Working Draft</vt:lpstr>
      <vt:lpstr>supporting1</vt:lpstr>
      <vt:lpstr>supporting2</vt:lpstr>
      <vt:lpstr>'FY 2025 Final '!Print_Titles</vt:lpstr>
      <vt:lpstr>RANGE1</vt:lpstr>
      <vt:lpstr>RANGE2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Webb, Mark (dmw3e)</dc:creator>
  <dc:description/>
  <cp:lastModifiedBy>McCready, Shaun (sm4da)</cp:lastModifiedBy>
  <cp:revision>0</cp:revision>
  <cp:lastPrinted>2026-07-09T14:36:53Z</cp:lastPrinted>
  <dcterms:created xsi:type="dcterms:W3CDTF">2025-10-10T15:17:12Z</dcterms:created>
  <dcterms:modified xsi:type="dcterms:W3CDTF">2026-07-30T13:51:47Z</dcterms:modified>
  <dc:language>en-US</dc:language>
</cp:coreProperties>
</file>